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1 - Akumulační nádrž A" sheetId="2" r:id="rId2"/>
    <sheet name="SO 04 - Odvodnění parkovi..." sheetId="3" r:id="rId3"/>
    <sheet name="VRN, OST - Vedlejší rozp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Akumulační nádrž A'!$C$91:$K$319</definedName>
    <definedName name="_xlnm.Print_Area" localSheetId="1">'SO 01 - Akumulační nádrž A'!$C$4:$J$39,'SO 01 - Akumulační nádrž A'!$C$45:$J$73,'SO 01 - Akumulační nádrž A'!$C$79:$K$319</definedName>
    <definedName name="_xlnm.Print_Titles" localSheetId="1">'SO 01 - Akumulační nádrž A'!$91:$91</definedName>
    <definedName name="_xlnm._FilterDatabase" localSheetId="2" hidden="1">'SO 04 - Odvodnění parkovi...'!$C$88:$K$241</definedName>
    <definedName name="_xlnm.Print_Area" localSheetId="2">'SO 04 - Odvodnění parkovi...'!$C$4:$J$39,'SO 04 - Odvodnění parkovi...'!$C$45:$J$70,'SO 04 - Odvodnění parkovi...'!$C$76:$K$241</definedName>
    <definedName name="_xlnm.Print_Titles" localSheetId="2">'SO 04 - Odvodnění parkovi...'!$88:$88</definedName>
    <definedName name="_xlnm._FilterDatabase" localSheetId="3" hidden="1">'VRN, OST - Vedlejší rozpo...'!$C$84:$K$113</definedName>
    <definedName name="_xlnm.Print_Area" localSheetId="3">'VRN, OST - Vedlejší rozpo...'!$C$4:$J$39,'VRN, OST - Vedlejší rozpo...'!$C$45:$J$66,'VRN, OST - Vedlejší rozpo...'!$C$72:$K$113</definedName>
    <definedName name="_xlnm.Print_Titles" localSheetId="3">'VRN, OST - Vedlejší rozpo...'!$84:$84</definedName>
    <definedName name="_xlnm.Print_Area" localSheetId="4">'Seznam figur'!$C$4:$G$145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240"/>
  <c r="BH240"/>
  <c r="BG240"/>
  <c r="BF240"/>
  <c r="T240"/>
  <c r="T239"/>
  <c r="R240"/>
  <c r="R239"/>
  <c r="P240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2" r="J37"/>
  <c r="J36"/>
  <c i="1" r="AY55"/>
  <c i="2" r="J35"/>
  <c i="1" r="AX55"/>
  <c i="2"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T300"/>
  <c r="R301"/>
  <c r="R300"/>
  <c r="P301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09"/>
  <c r="BH109"/>
  <c r="BG109"/>
  <c r="BF109"/>
  <c r="T109"/>
  <c r="R109"/>
  <c r="P109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1" r="L50"/>
  <c r="AM50"/>
  <c r="AM49"/>
  <c r="L49"/>
  <c r="AM47"/>
  <c r="L47"/>
  <c r="L45"/>
  <c r="L44"/>
  <c i="2" r="J295"/>
  <c r="BK285"/>
  <c i="4" r="J110"/>
  <c i="2" r="J206"/>
  <c i="3" r="J127"/>
  <c i="2" r="BK171"/>
  <c i="3" r="BK138"/>
  <c i="4" r="BK102"/>
  <c i="3" r="BK197"/>
  <c i="2" r="J256"/>
  <c i="3" r="J240"/>
  <c i="2" r="J120"/>
  <c i="3" r="J192"/>
  <c i="2" r="J262"/>
  <c i="3" r="BK111"/>
  <c i="2" r="BK135"/>
  <c i="4" r="BK107"/>
  <c i="2" r="J200"/>
  <c i="3" r="BK194"/>
  <c i="2" r="BK123"/>
  <c i="3" r="J198"/>
  <c i="2" r="J315"/>
  <c i="3" r="J101"/>
  <c i="4" r="J112"/>
  <c i="2" r="BK109"/>
  <c r="BK165"/>
  <c i="3" r="BK174"/>
  <c i="2" r="BK190"/>
  <c r="J308"/>
  <c r="J133"/>
  <c i="3" r="BK190"/>
  <c i="2" r="BK242"/>
  <c i="3" r="BK144"/>
  <c i="2" r="BK187"/>
  <c i="3" r="BK162"/>
  <c i="2" r="BK118"/>
  <c i="3" r="J213"/>
  <c i="2" r="J202"/>
  <c i="3" r="J218"/>
  <c i="2" r="J125"/>
  <c r="BK301"/>
  <c r="J128"/>
  <c r="BK225"/>
  <c i="3" r="BK115"/>
  <c i="2" r="BK239"/>
  <c i="3" r="BK218"/>
  <c i="2" r="BK293"/>
  <c i="3" r="J141"/>
  <c i="2" r="BK161"/>
  <c r="BK154"/>
  <c i="3" r="J233"/>
  <c i="2" r="BK257"/>
  <c i="4" r="BK112"/>
  <c i="2" r="J285"/>
  <c i="4" r="BK97"/>
  <c i="3" r="BK187"/>
  <c r="BK206"/>
  <c i="2" r="BK128"/>
  <c i="3" r="BK236"/>
  <c i="2" r="BK236"/>
  <c r="BK245"/>
  <c i="3" r="J221"/>
  <c i="2" r="J190"/>
  <c r="J95"/>
  <c r="BK100"/>
  <c i="3" r="BK201"/>
  <c i="2" r="BK202"/>
  <c i="3" r="J206"/>
  <c i="2" r="BK204"/>
  <c i="3" r="J105"/>
  <c i="2" r="BK203"/>
  <c i="3" r="BK198"/>
  <c i="2" r="J138"/>
  <c i="3" r="J197"/>
  <c i="2" r="J297"/>
  <c i="3" r="BK210"/>
  <c i="2" r="J261"/>
  <c i="3" r="BK134"/>
  <c i="2" r="BK259"/>
  <c r="BK251"/>
  <c r="J223"/>
  <c r="BK280"/>
  <c i="3" r="J184"/>
  <c i="2" r="J240"/>
  <c r="BK125"/>
  <c r="BK229"/>
  <c i="3" r="J121"/>
  <c i="2" r="J317"/>
  <c i="3" r="BK195"/>
  <c i="2" r="J237"/>
  <c i="1" r="AS54"/>
  <c i="2" r="BK120"/>
  <c i="3" r="BK213"/>
  <c i="2" r="BK255"/>
  <c i="3" r="BK164"/>
  <c i="2" r="J165"/>
  <c r="J271"/>
  <c i="3" r="BK185"/>
  <c i="2" r="BK221"/>
  <c r="BK200"/>
  <c i="3" r="BK105"/>
  <c i="2" r="BK312"/>
  <c i="4" r="BK94"/>
  <c i="2" r="BK147"/>
  <c r="J179"/>
  <c i="3" r="J185"/>
  <c i="2" r="J141"/>
  <c i="3" r="BK92"/>
  <c r="BK117"/>
  <c i="2" r="BK138"/>
  <c r="J254"/>
  <c r="J221"/>
  <c i="3" r="J134"/>
  <c i="2" r="BK243"/>
  <c i="3" r="BK127"/>
  <c i="2" r="J100"/>
  <c r="BK253"/>
  <c r="BK141"/>
  <c i="3" r="J98"/>
  <c i="2" r="BK95"/>
  <c i="3" r="BK204"/>
  <c i="2" r="J243"/>
  <c r="BK260"/>
  <c i="3" r="J164"/>
  <c i="2" r="J216"/>
  <c i="3" r="J216"/>
  <c i="2" r="J147"/>
  <c r="BK182"/>
  <c i="3" r="J117"/>
  <c i="2" r="J282"/>
  <c r="J267"/>
  <c i="3" r="BK208"/>
  <c i="2" r="BK315"/>
  <c i="3" r="J236"/>
  <c i="2" r="J234"/>
  <c i="3" r="J201"/>
  <c i="2" r="BK282"/>
  <c r="BK216"/>
  <c i="3" r="J92"/>
  <c i="2" r="BK295"/>
  <c r="J123"/>
  <c i="3" r="J161"/>
  <c i="2" r="J135"/>
  <c r="J140"/>
  <c r="BK130"/>
  <c i="3" r="J210"/>
  <c i="2" r="J242"/>
  <c r="J196"/>
  <c r="BK273"/>
  <c i="3" r="BK188"/>
  <c r="BK192"/>
  <c i="2" r="BK193"/>
  <c r="BK289"/>
  <c i="3" r="J208"/>
  <c i="2" r="J130"/>
  <c i="3" r="BK95"/>
  <c i="2" r="J109"/>
  <c i="3" r="BK157"/>
  <c i="2" r="J257"/>
  <c r="BK240"/>
  <c r="J154"/>
  <c i="3" r="BK233"/>
  <c i="2" r="BK263"/>
  <c i="3" r="J138"/>
  <c i="2" r="BK258"/>
  <c r="BK317"/>
  <c i="3" r="BK225"/>
  <c i="4" r="J102"/>
  <c i="3" r="BK98"/>
  <c i="2" r="J219"/>
  <c r="BK267"/>
  <c r="BK262"/>
  <c r="BK206"/>
  <c r="J187"/>
  <c i="3" r="J157"/>
  <c i="2" r="BK198"/>
  <c i="3" r="BK180"/>
  <c i="2" r="J312"/>
  <c i="4" r="J104"/>
  <c i="2" r="J273"/>
  <c r="J253"/>
  <c i="4" r="BK110"/>
  <c i="2" r="BK237"/>
  <c i="3" r="J230"/>
  <c r="BK101"/>
  <c i="4" r="J94"/>
  <c i="2" r="BK168"/>
  <c i="3" r="J194"/>
  <c i="2" r="J255"/>
  <c i="3" r="J95"/>
  <c i="2" r="J245"/>
  <c i="3" r="BK203"/>
  <c i="2" r="BK249"/>
  <c r="J229"/>
  <c r="J277"/>
  <c i="3" r="J111"/>
  <c i="2" r="BK143"/>
  <c i="3" r="J225"/>
  <c i="2" r="J118"/>
  <c i="4" r="BK91"/>
  <c i="2" r="J236"/>
  <c i="3" r="BK216"/>
  <c i="2" r="BK223"/>
  <c i="3" r="BK184"/>
  <c i="2" r="J225"/>
  <c i="3" r="BK150"/>
  <c i="2" r="J171"/>
  <c r="J305"/>
  <c i="3" r="J171"/>
  <c i="2" r="J263"/>
  <c i="3" r="BK227"/>
  <c i="2" r="J259"/>
  <c i="3" r="J180"/>
  <c i="2" r="BK271"/>
  <c i="3" r="J200"/>
  <c i="2" r="BK219"/>
  <c r="BK308"/>
  <c r="BK133"/>
  <c i="3" r="J207"/>
  <c i="2" r="J193"/>
  <c i="3" r="BK177"/>
  <c i="2" r="BK261"/>
  <c i="4" r="J91"/>
  <c i="2" r="BK305"/>
  <c r="J260"/>
  <c r="J275"/>
  <c r="J269"/>
  <c r="J291"/>
  <c r="BK269"/>
  <c i="3" r="J177"/>
  <c i="2" r="J251"/>
  <c i="4" r="J107"/>
  <c i="3" r="J150"/>
  <c r="J188"/>
  <c i="2" r="BK196"/>
  <c r="J239"/>
  <c i="4" r="BK88"/>
  <c i="2" r="J204"/>
  <c i="3" r="J227"/>
  <c i="2" r="J247"/>
  <c i="3" r="BK230"/>
  <c i="2" r="J168"/>
  <c i="3" r="J115"/>
  <c i="2" r="BK256"/>
  <c i="3" r="BK207"/>
  <c i="2" r="BK247"/>
  <c r="J249"/>
  <c i="4" r="J97"/>
  <c i="3" r="BK141"/>
  <c i="2" r="J293"/>
  <c i="3" r="J153"/>
  <c i="2" r="J198"/>
  <c i="4" r="BK104"/>
  <c i="2" r="BK234"/>
  <c i="4" r="J88"/>
  <c i="2" r="J301"/>
  <c i="3" r="J204"/>
  <c r="J174"/>
  <c i="2" r="J289"/>
  <c i="3" r="BK221"/>
  <c i="2" r="BK291"/>
  <c i="3" r="BK121"/>
  <c r="J187"/>
  <c i="2" r="BK277"/>
  <c i="3" r="BK161"/>
  <c r="BK171"/>
  <c i="2" r="BK179"/>
  <c r="J161"/>
  <c r="J280"/>
  <c i="3" r="BK200"/>
  <c i="2" r="BK275"/>
  <c r="BK140"/>
  <c i="3" r="J190"/>
  <c i="2" r="J203"/>
  <c i="3" r="J203"/>
  <c r="J195"/>
  <c i="2" r="J182"/>
  <c i="3" r="BK153"/>
  <c i="2" r="BK254"/>
  <c r="BK297"/>
  <c i="3" r="BK240"/>
  <c i="2" r="J258"/>
  <c i="3" r="J162"/>
  <c i="2" r="J143"/>
  <c i="3" r="J144"/>
  <c i="2" l="1" r="BK215"/>
  <c r="J215"/>
  <c r="J65"/>
  <c r="BK304"/>
  <c r="J304"/>
  <c r="J70"/>
  <c i="3" r="BK160"/>
  <c r="J160"/>
  <c r="J63"/>
  <c r="T212"/>
  <c i="2" r="P94"/>
  <c r="BK195"/>
  <c r="J195"/>
  <c r="J63"/>
  <c r="BK311"/>
  <c r="J311"/>
  <c r="J72"/>
  <c i="3" r="R91"/>
  <c r="R183"/>
  <c i="2" r="R215"/>
  <c i="3" r="BK91"/>
  <c r="P160"/>
  <c r="P170"/>
  <c r="P224"/>
  <c i="2" r="R94"/>
  <c r="R195"/>
  <c r="P288"/>
  <c r="R304"/>
  <c r="R303"/>
  <c i="3" r="P91"/>
  <c r="P183"/>
  <c i="2" r="T215"/>
  <c i="3" r="BK152"/>
  <c r="J152"/>
  <c r="J62"/>
  <c r="R160"/>
  <c r="T170"/>
  <c r="T224"/>
  <c i="2" r="T94"/>
  <c r="P195"/>
  <c r="BK288"/>
  <c r="J288"/>
  <c r="J67"/>
  <c r="R311"/>
  <c r="R310"/>
  <c i="3" r="T152"/>
  <c r="BK224"/>
  <c r="J224"/>
  <c r="J68"/>
  <c i="4" r="BK87"/>
  <c r="J87"/>
  <c r="J61"/>
  <c i="2" r="BK94"/>
  <c r="T181"/>
  <c r="T304"/>
  <c r="T303"/>
  <c i="3" r="T91"/>
  <c r="T90"/>
  <c r="T89"/>
  <c r="T183"/>
  <c i="4" r="R87"/>
  <c r="R86"/>
  <c r="BK101"/>
  <c r="J101"/>
  <c r="J63"/>
  <c i="2" r="P181"/>
  <c r="T288"/>
  <c r="T311"/>
  <c r="T310"/>
  <c i="3" r="T160"/>
  <c r="R170"/>
  <c r="P212"/>
  <c i="4" r="R101"/>
  <c r="BK109"/>
  <c r="J109"/>
  <c r="J65"/>
  <c i="2" r="R181"/>
  <c i="3" r="P152"/>
  <c r="BK212"/>
  <c r="J212"/>
  <c r="J67"/>
  <c i="4" r="T87"/>
  <c r="T86"/>
  <c r="T101"/>
  <c r="P109"/>
  <c i="2" r="P215"/>
  <c r="P304"/>
  <c r="P303"/>
  <c i="3" r="R152"/>
  <c r="BK170"/>
  <c r="J170"/>
  <c r="J65"/>
  <c r="R212"/>
  <c i="4" r="P101"/>
  <c r="P100"/>
  <c r="R109"/>
  <c i="2" r="BK181"/>
  <c r="J181"/>
  <c r="J62"/>
  <c r="T195"/>
  <c r="R288"/>
  <c r="P311"/>
  <c r="P310"/>
  <c i="3" r="BK183"/>
  <c r="J183"/>
  <c r="J66"/>
  <c r="R224"/>
  <c i="4" r="P87"/>
  <c r="P86"/>
  <c r="P85"/>
  <c i="1" r="AU57"/>
  <c i="4" r="T109"/>
  <c i="2" r="BK205"/>
  <c r="J205"/>
  <c r="J64"/>
  <c i="3" r="BK239"/>
  <c r="J239"/>
  <c r="J69"/>
  <c i="2" r="BK284"/>
  <c r="J284"/>
  <c r="J66"/>
  <c i="3" r="BK163"/>
  <c r="J163"/>
  <c r="J64"/>
  <c i="2" r="BK300"/>
  <c r="J300"/>
  <c r="J68"/>
  <c i="4" r="BK106"/>
  <c r="J106"/>
  <c r="J64"/>
  <c r="F55"/>
  <c r="J52"/>
  <c r="BE104"/>
  <c r="BE107"/>
  <c i="3" r="J91"/>
  <c r="J61"/>
  <c i="4" r="BE94"/>
  <c r="E48"/>
  <c r="BE88"/>
  <c r="BE102"/>
  <c r="BE110"/>
  <c r="BE91"/>
  <c r="BE97"/>
  <c r="BE112"/>
  <c i="3" r="BE141"/>
  <c r="BE195"/>
  <c r="BE117"/>
  <c r="BE157"/>
  <c r="BE161"/>
  <c r="BE164"/>
  <c r="BE180"/>
  <c r="BE230"/>
  <c r="BE144"/>
  <c r="BE185"/>
  <c i="2" r="BK310"/>
  <c r="J310"/>
  <c r="J71"/>
  <c i="3" r="E79"/>
  <c r="BE115"/>
  <c r="BE177"/>
  <c r="BE190"/>
  <c r="BE218"/>
  <c r="F55"/>
  <c r="BE153"/>
  <c r="BE162"/>
  <c r="BE188"/>
  <c r="BE206"/>
  <c r="BE216"/>
  <c r="BE225"/>
  <c r="BE233"/>
  <c r="BE236"/>
  <c r="BE240"/>
  <c r="J83"/>
  <c r="BE98"/>
  <c r="BE127"/>
  <c r="BE150"/>
  <c r="BE171"/>
  <c r="BE198"/>
  <c r="BE201"/>
  <c r="BE92"/>
  <c r="BE121"/>
  <c r="BE187"/>
  <c i="2" r="J94"/>
  <c r="J61"/>
  <c i="3" r="BE184"/>
  <c r="BE203"/>
  <c i="2" r="BK303"/>
  <c r="J303"/>
  <c r="J69"/>
  <c i="3" r="BE101"/>
  <c r="BE204"/>
  <c r="BE213"/>
  <c r="BE227"/>
  <c r="BE105"/>
  <c r="BE192"/>
  <c r="BE208"/>
  <c r="BE221"/>
  <c r="BE95"/>
  <c r="BE134"/>
  <c r="BE197"/>
  <c r="BE111"/>
  <c r="BE138"/>
  <c r="BE174"/>
  <c r="BE194"/>
  <c r="BE200"/>
  <c r="BE207"/>
  <c r="BE210"/>
  <c i="2" r="BE100"/>
  <c r="BE179"/>
  <c r="BE260"/>
  <c r="BE277"/>
  <c r="BE282"/>
  <c r="BE317"/>
  <c r="BE120"/>
  <c r="BE128"/>
  <c r="BE141"/>
  <c r="BE206"/>
  <c r="BE240"/>
  <c r="BE267"/>
  <c r="BE280"/>
  <c r="BE289"/>
  <c r="BE293"/>
  <c r="BE109"/>
  <c r="BE130"/>
  <c r="BE171"/>
  <c r="BE187"/>
  <c r="BE200"/>
  <c r="BE221"/>
  <c r="BE243"/>
  <c r="BE253"/>
  <c r="BE263"/>
  <c r="BE291"/>
  <c r="BE308"/>
  <c r="BE315"/>
  <c r="F55"/>
  <c r="BE118"/>
  <c r="BE123"/>
  <c r="BE245"/>
  <c r="BE257"/>
  <c r="BE269"/>
  <c r="BE275"/>
  <c r="BE301"/>
  <c r="BE305"/>
  <c r="BE312"/>
  <c r="BE204"/>
  <c r="BE216"/>
  <c r="BE223"/>
  <c r="BE229"/>
  <c r="BE259"/>
  <c r="BE271"/>
  <c r="BE295"/>
  <c r="BE297"/>
  <c r="J86"/>
  <c r="BE193"/>
  <c r="BE254"/>
  <c r="BE258"/>
  <c r="E48"/>
  <c r="BE95"/>
  <c r="BE125"/>
  <c r="BE135"/>
  <c r="BE161"/>
  <c r="BE190"/>
  <c r="BE242"/>
  <c r="BE262"/>
  <c r="BE165"/>
  <c r="BE256"/>
  <c r="BE133"/>
  <c r="BE143"/>
  <c r="BE182"/>
  <c r="BE219"/>
  <c r="BE237"/>
  <c r="BE247"/>
  <c r="BE140"/>
  <c r="BE154"/>
  <c r="BE168"/>
  <c r="BE202"/>
  <c r="BE236"/>
  <c r="BE273"/>
  <c r="BE198"/>
  <c r="BE239"/>
  <c r="BE249"/>
  <c r="BE255"/>
  <c r="BE138"/>
  <c r="BE147"/>
  <c r="BE196"/>
  <c r="BE203"/>
  <c r="BE225"/>
  <c r="BE234"/>
  <c r="BE251"/>
  <c r="BE261"/>
  <c r="BE285"/>
  <c i="3" r="F36"/>
  <c i="1" r="BC56"/>
  <c i="4" r="F34"/>
  <c i="1" r="BA57"/>
  <c i="4" r="F36"/>
  <c i="1" r="BC57"/>
  <c i="3" r="F37"/>
  <c i="1" r="BD56"/>
  <c i="2" r="F36"/>
  <c i="1" r="BC55"/>
  <c i="2" r="J34"/>
  <c i="1" r="AW55"/>
  <c i="2" r="F35"/>
  <c i="1" r="BB55"/>
  <c i="3" r="F34"/>
  <c i="1" r="BA56"/>
  <c i="4" r="F37"/>
  <c i="1" r="BD57"/>
  <c i="4" r="J34"/>
  <c i="1" r="AW57"/>
  <c i="4" r="F35"/>
  <c i="1" r="BB57"/>
  <c i="3" r="J34"/>
  <c i="1" r="AW56"/>
  <c i="3" r="F35"/>
  <c i="1" r="BB56"/>
  <c i="2" r="F37"/>
  <c i="1" r="BD55"/>
  <c i="2" r="F34"/>
  <c i="1" r="BA55"/>
  <c i="4" l="1" r="T100"/>
  <c i="2" r="BK93"/>
  <c r="J93"/>
  <c r="J60"/>
  <c i="4" r="T85"/>
  <c i="2" r="R93"/>
  <c r="R92"/>
  <c i="4" r="R100"/>
  <c i="2" r="P93"/>
  <c r="P92"/>
  <c i="1" r="AU55"/>
  <c i="4" r="R85"/>
  <c i="3" r="P90"/>
  <c r="P89"/>
  <c i="1" r="AU56"/>
  <c i="2" r="T93"/>
  <c r="T92"/>
  <c i="3" r="BK90"/>
  <c r="J90"/>
  <c r="J60"/>
  <c r="R90"/>
  <c r="R89"/>
  <c i="4" r="BK86"/>
  <c r="J86"/>
  <c r="J60"/>
  <c r="BK100"/>
  <c r="J100"/>
  <c r="J62"/>
  <c i="2" r="BK92"/>
  <c r="J92"/>
  <c r="J59"/>
  <c r="F33"/>
  <c i="1" r="AZ55"/>
  <c i="3" r="J33"/>
  <c i="1" r="AV56"/>
  <c r="AT56"/>
  <c r="BB54"/>
  <c r="AX54"/>
  <c r="BA54"/>
  <c r="W30"/>
  <c r="BC54"/>
  <c r="AY54"/>
  <c i="4" r="F33"/>
  <c i="1" r="AZ57"/>
  <c i="2" r="J33"/>
  <c i="1" r="AV55"/>
  <c r="AT55"/>
  <c r="BD54"/>
  <c r="W33"/>
  <c i="4" r="J33"/>
  <c i="1" r="AV57"/>
  <c r="AT57"/>
  <c i="3" r="F33"/>
  <c i="1" r="AZ56"/>
  <c i="3" l="1" r="BK89"/>
  <c r="J89"/>
  <c r="J59"/>
  <c i="4" r="BK85"/>
  <c r="J85"/>
  <c r="J59"/>
  <c i="1" r="AU54"/>
  <c r="W31"/>
  <c r="AW54"/>
  <c r="AK30"/>
  <c r="W32"/>
  <c i="2" r="J30"/>
  <c i="1" r="AG55"/>
  <c r="AZ54"/>
  <c r="W29"/>
  <c i="2" l="1" r="J39"/>
  <c i="1" r="AN55"/>
  <c i="4" r="J30"/>
  <c i="1" r="AG57"/>
  <c i="3" r="J30"/>
  <c i="1" r="AG56"/>
  <c r="AN56"/>
  <c r="AV54"/>
  <c r="AK29"/>
  <c i="3" l="1" r="J39"/>
  <c i="4" r="J39"/>
  <c i="1" r="AN57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<sst xmlns="http://schemas.openxmlformats.org/spreadsheetml/2006/main">
  <si>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</si>
  <si>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</si>
  <si>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</si>
  <si>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</si>
  <si>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</si>
  <si>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{3d0a934f-b60b-4b2d-90bf-dfef0217a0a7}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</si>
  <si>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</si>
  <si>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</si>
  <si>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</si>
  <si>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</si>
  <si>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</si>
  <si>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</si>
  <si>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</si>
  <si>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</si>
  <si>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NEK_002_SO_01_04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</si>
  <si>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</si>
  <si>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</si>
  <si>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</si>
  <si>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</si>
  <si>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</si>
  <si>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</si>
  <si>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</si>
  <si>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</si>
  <si>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</si>
  <si>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</si>
  <si>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</si>
  <si>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</si>
  <si>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</si>
  <si>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</si>
  <si>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</si>
  <si>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</si>
  <si>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</si>
  <si>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</si>
  <si>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</si>
  <si>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</si>
  <si>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</si>
  <si>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</si>
  <si>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</si>
  <si>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</si>
  <si>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</si>
  <si>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</si>
  <si>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</si>
  <si>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</si>
  <si>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</si>
  <si>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</si>
  <si>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</si>
  <si>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</si>
  <si>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</si>
  <si>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</si>
  <si>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</si>
  <si>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</si>
  <si>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</si>
  <si>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</si>
  <si>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</si>
  <si>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</si>
  <si>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</si>
  <si>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</si>
  <si>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</si>
  <si>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</si>
  <si>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</si>
  <si>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</si>
  <si>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</si>
  <si>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</si>
  <si>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</si>
  <si>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</si>
  <si>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</si>
  <si>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</si>
  <si>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</si>
  <si>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</si>
  <si>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</si>
  <si>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</si>
  <si>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</si>
  <si>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</si>
  <si>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</si>
  <si>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</si>
  <si>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</si>
  <si>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</si>
  <si>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</si>
  <si>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</si>
  <si>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</si>
  <si>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</si>
  <si>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</si>
  <si>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</si>
  <si>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</si>
  <si>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Akumulační nádrž A</t>
  </si>
  <si>
    <t>STA</t>
  </si>
  <si>
    <t>1</t>
  </si>
  <si>
    <t>{6f7fdca7-605f-49b3-9ca6-f3b9b16a1a15}</t>
  </si>
  <si>
    <t>2</t>
  </si>
  <si>
    <t>SO 04</t>
  </si>
  <si>
    <t>Odvodnění parkoviště a OLK</t>
  </si>
  <si>
    <t>{d18749a5-f919-4755-a3f2-a10b1613991d}</t>
  </si>
  <si>
    <t>VRN, OST</t>
  </si>
  <si>
    <t>Vedlejší rozpočtové a ostatní náklady</t>
  </si>
  <si>
    <t>{7edde371-3cad-4298-85e9-f9a0d7420181}</t>
  </si>
  <si>
    <t>mezideponie</t>
  </si>
  <si>
    <t>Vnitrostaveništní přesun zeminy na mezideponii a zpět</t>
  </si>
  <si>
    <t>791,354</t>
  </si>
  <si>
    <t>obsyp</t>
  </si>
  <si>
    <t>Obsyp potrubí</t>
  </si>
  <si>
    <t>111,088</t>
  </si>
  <si>
    <t>KRYCÍ LIST SOUPISU PRACÍ</t>
  </si>
  <si>
    <t>odvoz_skladka</t>
  </si>
  <si>
    <t>Vytlačená zemina odvážená na skládku</t>
  </si>
  <si>
    <t>291,997</t>
  </si>
  <si>
    <t>podsyp</t>
  </si>
  <si>
    <t>Podsyp pod potrubí a šachty</t>
  </si>
  <si>
    <t>23,04</t>
  </si>
  <si>
    <t>Vykopy_kan</t>
  </si>
  <si>
    <t>Výkopy pro kanalizaci</t>
  </si>
  <si>
    <t>354,662</t>
  </si>
  <si>
    <t>vykopy_ret</t>
  </si>
  <si>
    <t>Výkopy pro retenci</t>
  </si>
  <si>
    <t>333,012</t>
  </si>
  <si>
    <t>Objekt:</t>
  </si>
  <si>
    <t>SO 01 - Akumulační nádrž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</si>
  <si>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</si>
  <si>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</si>
  <si>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</si>
  <si>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</si>
  <si>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</si>
  <si>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</si>
  <si>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</si>
  <si>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</si>
  <si>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</si>
  <si>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</si>
  <si>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</si>
  <si>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</si>
  <si>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</si>
  <si>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</si>
  <si>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</si>
  <si>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</si>
  <si>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</si>
  <si>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</si>
  <si>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</si>
  <si>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</si>
  <si>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</si>
  <si>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</si>
  <si>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</si>
  <si>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</si>
  <si>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</si>
  <si>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</si>
  <si>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</si>
  <si>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</si>
  <si>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</si>
  <si>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</si>
  <si>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</si>
  <si>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</si>
  <si>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</si>
  <si>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</si>
  <si>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</si>
  <si>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</si>
  <si>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zapažených jam a zářezů strojně s urovnáním dna do předepsaného profilu a spádu v hornině třídy těžitelnosti I skupiny 3 přes 1 000 do 5 000 m3</t>
  </si>
  <si>
    <t>m3</t>
  </si>
  <si>
    <t>CS ÚRS 2024 01</t>
  </si>
  <si>
    <t>4</t>
  </si>
  <si>
    <t>-1018459478</t>
  </si>
  <si>
    <t>Online PSC</t>
  </si>
  <si>
    <t>https://podminky.urs.cz/item/CS_URS_2024_01/131251206</t>
  </si>
  <si>
    <t>VV</t>
  </si>
  <si>
    <t>"Nádrž + prac. prostor" 14,7*3,6*3,7+((14,7*2+3.6*2)*0,8+0,8*0,8*4)*3,7</t>
  </si>
  <si>
    <t>"Odtoková šachta" 2*2*4,85</t>
  </si>
  <si>
    <t>Součet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</si>
  <si>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</si>
  <si>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</si>
  <si>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-138492038</t>
  </si>
  <si>
    <t>https://podminky.urs.cz/item/CS_URS_2024_01/132254206</t>
  </si>
  <si>
    <t>"DA" 86,8*1,1</t>
  </si>
  <si>
    <t>"DB" 27,35*1,1</t>
  </si>
  <si>
    <t>"DP" 93,7*1,1</t>
  </si>
  <si>
    <t>"DT1 až DT8" (8,78+6,98+7,26+7,74+6,92+5,28+1,46+7,98)*1,1</t>
  </si>
  <si>
    <t>"DS1 až DS2" (7,82+7,5)*1,1</t>
  </si>
  <si>
    <t>"vodovod" 46,85*1,1</t>
  </si>
  <si>
    <t>3</t>
  </si>
  <si>
    <t>151101101</t>
  </si>
  <si>
    <t>Zřízení pažení a rozepření stěn rýh pro podzemní vedení příložné pro jakoukoliv mezerovitost, hloubky do 2 m</t>
  </si>
  <si>
    <t>m2</t>
  </si>
  <si>
    <t>1166119222</t>
  </si>
  <si>
    <t>https://podminky.urs.cz/item/CS_URS_2024_01/151101101</t>
  </si>
  <si>
    <t>"DA" 86,8*2</t>
  </si>
  <si>
    <t>"DB" 27,35*2</t>
  </si>
  <si>
    <t>"DP" 93,7*2</t>
  </si>
  <si>
    <t>"DT1 až DT8" (8,78+6,98+7,26+7,74+6,92+5,28+1,46+7,98)*2</t>
  </si>
  <si>
    <t>"DS1 až DS2" (7,82+7,5)*2</t>
  </si>
  <si>
    <t>"vodovod" 46,85*2</t>
  </si>
  <si>
    <t>pazeni_kan</t>
  </si>
  <si>
    <t>Mezisoučet</t>
  </si>
  <si>
    <t>151101111</t>
  </si>
  <si>
    <t>Odstranění pažení a rozepření stěn rýh pro podzemní vedení s uložením materiálu na vzdálenost do 3 m od kraje výkopu příložné, hloubky do 2 m</t>
  </si>
  <si>
    <t>-1574096946</t>
  </si>
  <si>
    <t>https://podminky.urs.cz/item/CS_URS_2024_01/151101111</t>
  </si>
  <si>
    <t>5</t>
  </si>
  <si>
    <t>151101201</t>
  </si>
  <si>
    <t>Zřízení pažení stěn výkopu bez rozepření nebo vzepření příložné, hloubky do 4 m</t>
  </si>
  <si>
    <t>-1924645711</t>
  </si>
  <si>
    <t>https://podminky.urs.cz/item/CS_URS_2024_01/151101201</t>
  </si>
  <si>
    <t>"pažení retence" (2*3,6+4*0,8+14,7+2*0,8)*3,7</t>
  </si>
  <si>
    <t>6</t>
  </si>
  <si>
    <t>151101211</t>
  </si>
  <si>
    <t>Odstranění pažení stěn výkopu bez rozepření nebo vzepření s uložením pažin na vzdálenost do 3 m od okraje výkopu příložné, hloubky do 4 m</t>
  </si>
  <si>
    <t>-1613084920</t>
  </si>
  <si>
    <t>https://podminky.urs.cz/item/CS_URS_2024_01/151101211</t>
  </si>
  <si>
    <t>7</t>
  </si>
  <si>
    <t>151101301</t>
  </si>
  <si>
    <t>Zřízení rozepření zapažených stěn výkopů s potřebným přepažováním při pažení příložném, hloubky do 4 m</t>
  </si>
  <si>
    <t>11189365</t>
  </si>
  <si>
    <t>https://podminky.urs.cz/item/CS_URS_2024_01/151101301</t>
  </si>
  <si>
    <t>8</t>
  </si>
  <si>
    <t>151101311</t>
  </si>
  <si>
    <t>Odstranění rozepření stěn výkopů s uložením materiálu na vzdálenost do 3 m od okraje výkopu pažení příložného, hloubky do 4 m</t>
  </si>
  <si>
    <t>1410910698</t>
  </si>
  <si>
    <t>https://podminky.urs.cz/item/CS_URS_2024_01/151101311</t>
  </si>
  <si>
    <t>9</t>
  </si>
  <si>
    <t>151712111</t>
  </si>
  <si>
    <t>Převázka ocelová pro ukotvení záporového pažení pro jakoukoliv délku převázky zdvojená</t>
  </si>
  <si>
    <t>m</t>
  </si>
  <si>
    <t>-1208604038</t>
  </si>
  <si>
    <t>https://podminky.urs.cz/item/CS_URS_2024_01/151712111</t>
  </si>
  <si>
    <t>"pažení - zajištění patek tribuny" 2*5*2</t>
  </si>
  <si>
    <t>10</t>
  </si>
  <si>
    <t>M</t>
  </si>
  <si>
    <t>13010832</t>
  </si>
  <si>
    <t>ocel profilová jakost S235JR (11 375) průřez U (UPN) 260</t>
  </si>
  <si>
    <t>t</t>
  </si>
  <si>
    <t>1606985894</t>
  </si>
  <si>
    <t>20*0,0379 'Přepočtené koeficientem množství</t>
  </si>
  <si>
    <t>11</t>
  </si>
  <si>
    <t>153112111</t>
  </si>
  <si>
    <t>Zřízení beraněných stěn z ocelových štětovnic z terénu nastražení štětovnic ve standardních podmínkách, délky do 10 m</t>
  </si>
  <si>
    <t>460544682</t>
  </si>
  <si>
    <t>https://podminky.urs.cz/item/CS_URS_2024_01/153112111</t>
  </si>
  <si>
    <t>"zajištění patek tribuny, 2 ks" 6 * 5 * 2</t>
  </si>
  <si>
    <t>153112122</t>
  </si>
  <si>
    <t>Zřízení beraněných stěn z ocelových štětovnic z terénu zaberanění štětovnic ve standardních podmínkách, délky do 8 m</t>
  </si>
  <si>
    <t>26086527</t>
  </si>
  <si>
    <t>https://podminky.urs.cz/item/CS_URS_2024_01/153112122</t>
  </si>
  <si>
    <t>13</t>
  </si>
  <si>
    <t>R-P-001</t>
  </si>
  <si>
    <t>Štětovnice ocelová VL603</t>
  </si>
  <si>
    <t>-930876984</t>
  </si>
  <si>
    <t>14</t>
  </si>
  <si>
    <t>153113112</t>
  </si>
  <si>
    <t>Vytažení stěn z ocelových štětovnic zaberaněných z terénu délky do 12 m ve standardních podmínkách, zaberaněných na hloubku do 8 m</t>
  </si>
  <si>
    <t>1796373279</t>
  </si>
  <si>
    <t>https://podminky.urs.cz/item/CS_URS_2024_01/153113112</t>
  </si>
  <si>
    <t>15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</si>
  <si>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</si>
  <si>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</si>
  <si>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858375123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</si>
  <si>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</si>
  <si>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</si>
  <si>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</si>
  <si>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</si>
  <si>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</si>
  <si>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</si>
  <si>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1235745538</t>
  </si>
  <si>
    <t>https://podminky.urs.cz/item/CS_URS_2024_01/162551108</t>
  </si>
  <si>
    <t>podsyp+obsyp</t>
  </si>
  <si>
    <t>"nádrž" 14,65*3,6*2,6</t>
  </si>
  <si>
    <t>"deska pod retenci" 15,5*4*0,15</t>
  </si>
  <si>
    <t>"čerpací šachta" 4,5*1,8*1,8/4*3,14</t>
  </si>
  <si>
    <t>17</t>
  </si>
  <si>
    <t>167151111</t>
  </si>
  <si>
    <t>Nakládání, skládání a překládání neulehlého výkopku nebo sypaniny strojně nakládání, množství přes 100 m3, z hornin třídy těžitelnosti I, skupiny 1 až 3</t>
  </si>
  <si>
    <t>819433683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</si>
  <si>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</si>
  <si>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</si>
  <si>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</si>
  <si>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</si>
  <si>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</si>
  <si>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stavebního odpadu na recyklační skládce (skládkovné) zeminy a kamení zatříděného do Katalogu odpadů pod kódem 17 05 04</t>
  </si>
  <si>
    <t>1932049908</t>
  </si>
  <si>
    <t>https://podminky.urs.cz/item/CS_URS_2024_01/171201231</t>
  </si>
  <si>
    <t>291,997*1,8 'Přepočtené koeficientem množství</t>
  </si>
  <si>
    <t>19</t>
  </si>
  <si>
    <t>171251201</t>
  </si>
  <si>
    <t>Uložení sypaniny na skládky nebo meziskládky bez hutnění s upravením uložené sypaniny do předepsaného tvaru</t>
  </si>
  <si>
    <t>488363671</t>
  </si>
  <si>
    <t>https://podminky.urs.cz/item/CS_URS_2024_01/171251201</t>
  </si>
  <si>
    <t>20</t>
  </si>
  <si>
    <t>174151101</t>
  </si>
  <si>
    <t>Zásyp sypaninou z jakékoliv horniny strojně s uložením výkopku ve vrstvách se zhutněním jam, šachet, rýh nebo kolem objektů v těchto vykopávkách</t>
  </si>
  <si>
    <t>-320592483</t>
  </si>
  <si>
    <t>https://podminky.urs.cz/item/CS_URS_2024_01/174151101</t>
  </si>
  <si>
    <t>vykopy_ret+vykopy_kan-odvoz_skladka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</si>
  <si>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</si>
  <si>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</si>
  <si>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1088624016</t>
  </si>
  <si>
    <t>https://podminky.urs.cz/item/CS_URS_2024_01/175151101</t>
  </si>
  <si>
    <t>"DA" 60,9*1,1*0,5</t>
  </si>
  <si>
    <t>"DB" 19,1*1,1*0,5</t>
  </si>
  <si>
    <t>"DP" 43,2*1,1*0,6</t>
  </si>
  <si>
    <t>"přípojky"( 12,5+37,9)*0,5</t>
  </si>
  <si>
    <t>"vodovod" 30,4*1,1*0,4</t>
  </si>
  <si>
    <t>22</t>
  </si>
  <si>
    <t>58337303</t>
  </si>
  <si>
    <t>štěrkopísek frakce 0/8</t>
  </si>
  <si>
    <t>82904293</t>
  </si>
  <si>
    <t>111,088*2 'Přepočtené koeficientem množství</t>
  </si>
  <si>
    <t>Zakládání</t>
  </si>
  <si>
    <t>23</t>
  </si>
  <si>
    <t>273313611</t>
  </si>
  <si>
    <t>Základy z betonu prostého desky z betonu kamenem neprokládaného tř. C 16/20</t>
  </si>
  <si>
    <t>139131277</t>
  </si>
  <si>
    <t>https://podminky.urs.cz/item/CS_URS_2024_01/273313611</t>
  </si>
  <si>
    <t>"deska pod ČS" 2,6*2,6*0,15</t>
  </si>
  <si>
    <t>24</t>
  </si>
  <si>
    <t>273362021</t>
  </si>
  <si>
    <t>Výztuž základů desek ze svařovaných sítí z drátů typu KARI</t>
  </si>
  <si>
    <t>-1229768730</t>
  </si>
  <si>
    <t>https://podminky.urs.cz/item/CS_URS_2024_01/273362021</t>
  </si>
  <si>
    <t>"deska pod retenci, 150 kg/m3" 10,314*0,150</t>
  </si>
  <si>
    <t>25</t>
  </si>
  <si>
    <t>283111111</t>
  </si>
  <si>
    <t>Zřízení ocelových, trubkových mikropilot tlakové i tahové svislé nebo odklon od svislice do 60° část hladká, průměru přes 60 do 80 mm</t>
  </si>
  <si>
    <t>1663401648</t>
  </si>
  <si>
    <t>https://podminky.urs.cz/item/CS_URS_2024_01/283111111</t>
  </si>
  <si>
    <t>"zajištění patek tribuny" 6 * 2</t>
  </si>
  <si>
    <t>26</t>
  </si>
  <si>
    <t>14011050</t>
  </si>
  <si>
    <t>trubka ocelová bezešvá hladká jakost 11 353 76x3,2mm</t>
  </si>
  <si>
    <t>514994562</t>
  </si>
  <si>
    <t>12*1,1 'Přepočtené koeficientem množství</t>
  </si>
  <si>
    <t>Svislé a kompletní konstrukce</t>
  </si>
  <si>
    <t>27</t>
  </si>
  <si>
    <t>382121111</t>
  </si>
  <si>
    <t>Montáž dílců prefabrikovaných kruhových nádrží ze železobetonu dna včetně těsnění DN přes 1000 do 2000</t>
  </si>
  <si>
    <t>kus</t>
  </si>
  <si>
    <t>-107200594</t>
  </si>
  <si>
    <t>https://podminky.urs.cz/item/CS_URS_2024_01/382121111</t>
  </si>
  <si>
    <t>28</t>
  </si>
  <si>
    <t>382121121</t>
  </si>
  <si>
    <t>Montáž dílců prefabrikovaných kruhových nádrží ze železobetonu skruže včetně těsnění DN přes 1000 do 2000</t>
  </si>
  <si>
    <t>630272154</t>
  </si>
  <si>
    <t>https://podminky.urs.cz/item/CS_URS_2024_01/382121121</t>
  </si>
  <si>
    <t>29</t>
  </si>
  <si>
    <t>382121131</t>
  </si>
  <si>
    <t>Montáž dílců prefabrikovaných kruhových nádrží ze železobetonu zákrytové desky DN přes 1000 do 2000</t>
  </si>
  <si>
    <t>-1652260575</t>
  </si>
  <si>
    <t>https://podminky.urs.cz/item/CS_URS_2024_01/382121131</t>
  </si>
  <si>
    <t>30</t>
  </si>
  <si>
    <t>R-A-001</t>
  </si>
  <si>
    <t>Prefabrikovaná přečerpávací šachta, vodotěsná prům. 1,5 m, výšky 4 m, _x000d_
včetně vstupního otvoru, stupadel, prostupů_x000d_
včetně dopravy</t>
  </si>
  <si>
    <t>2077577089</t>
  </si>
  <si>
    <t>31</t>
  </si>
  <si>
    <t>R-A-002</t>
  </si>
  <si>
    <t>Montáž dešťové retenční nádrže, cca 45 tun,_x000d_
včetně zajištění jeřábu - dílec do 12 t</t>
  </si>
  <si>
    <t>775112157</t>
  </si>
  <si>
    <t>32</t>
  </si>
  <si>
    <t>R-A-003</t>
  </si>
  <si>
    <t>Prefabrikovaná železobetonová vodotěsná nádrž na dešťovou vodu, _x000d_
vnitřní rozměry 14,36 x 3,3 x 2,3 m, montovaná z dílců, _x000d_
včetně 2 ks vstupních šachet výšky do 1 m, včetně poplatovaných stupadel_x000d_
včetně prostupů a včetně dopravy</t>
  </si>
  <si>
    <t>-86662140</t>
  </si>
  <si>
    <t>Vodorovné konstrukce</t>
  </si>
  <si>
    <t>33</t>
  </si>
  <si>
    <t>451572111</t>
  </si>
  <si>
    <t>Lože pod potrubí, stoky a drobné objekty v otevřeném výkopu z kameniva drobného těženého 0 až 4 mm</t>
  </si>
  <si>
    <t>755822859</t>
  </si>
  <si>
    <t>https://podminky.urs.cz/item/CS_URS_2024_01/451572111</t>
  </si>
  <si>
    <t>"DA" 60,9*1,1*0,1</t>
  </si>
  <si>
    <t>"DB" 19,1*1,1*0,1</t>
  </si>
  <si>
    <t>"DP" 43,2*1,1*0,1</t>
  </si>
  <si>
    <t>"přípojky" (12,5+37,9)*1,1*0,1</t>
  </si>
  <si>
    <t>"vodovod" 30,4*1,1*0,1</t>
  </si>
  <si>
    <t>"nátoková šachta do retence" 2*2*0,15</t>
  </si>
  <si>
    <t>Trubní vedení</t>
  </si>
  <si>
    <t>34</t>
  </si>
  <si>
    <t>871171141</t>
  </si>
  <si>
    <t>Montáž vodovodního potrubí z polyetylenu PE100 RC v otevřeném výkopu svařovaných na tupo SDR 11/PN16 d 40 x 3,7 mm</t>
  </si>
  <si>
    <t>-2039518992</t>
  </si>
  <si>
    <t>https://podminky.urs.cz/item/CS_URS_2024_01/871171141</t>
  </si>
  <si>
    <t>"vodovod" 30,4</t>
  </si>
  <si>
    <t>35</t>
  </si>
  <si>
    <t>28613171</t>
  </si>
  <si>
    <t>trubka vodovodní PE100 SDR11 se signalizační vrstvou 40x3,7mm</t>
  </si>
  <si>
    <t>-405819657</t>
  </si>
  <si>
    <t>30,4*1,015 'Přepočtené koeficientem množství</t>
  </si>
  <si>
    <t>36</t>
  </si>
  <si>
    <t>871275R01</t>
  </si>
  <si>
    <t>Kanalizační potrubí z tvrdého PVC v otevřeném výkopu ve sklonu do 20 %, hladkého plnostěnného jednovrstvého, tuhost třídy SN 4 DN 125</t>
  </si>
  <si>
    <t>123786699</t>
  </si>
  <si>
    <t>"přípojky" 12,5</t>
  </si>
  <si>
    <t>37</t>
  </si>
  <si>
    <t>871315R02</t>
  </si>
  <si>
    <t>Kanalizační potrubí z tvrdého PVC v otevřeném výkopu ve sklonu do 20 %, hladkého plnostěnného jednovrstvého, tuhost třídy SN 8 DN 160</t>
  </si>
  <si>
    <t>-299113837</t>
  </si>
  <si>
    <t>"přípojky" 38</t>
  </si>
  <si>
    <t>38</t>
  </si>
  <si>
    <t>871355R03</t>
  </si>
  <si>
    <t>Kanalizační potrubí z tvrdého PVC v otevřeném výkopu ve sklonu do 20 %, hladkého plnostěnného jednovrstvého, tuhost třídy SN 8 DN 200</t>
  </si>
  <si>
    <t>1206523194</t>
  </si>
  <si>
    <t>"DA" 58,1</t>
  </si>
  <si>
    <t>"DB" 19,1</t>
  </si>
  <si>
    <t>39</t>
  </si>
  <si>
    <t>871375R04</t>
  </si>
  <si>
    <t>Kanalizační potrubí z tvrdého PVC v otevřeném výkopu ve sklonu do 20 %, hladkého plnostěnného jednovrstvého, tuhost třídy SN 8 DN 315</t>
  </si>
  <si>
    <t>112141890</t>
  </si>
  <si>
    <t>"DA" 2,8</t>
  </si>
  <si>
    <t>"DP" 43,4</t>
  </si>
  <si>
    <t>"propojky" 2</t>
  </si>
  <si>
    <t>40</t>
  </si>
  <si>
    <t>877171118</t>
  </si>
  <si>
    <t>Montáž tvarovek na vodovodním plastovém potrubí z polyetylenu PE 100 elektrotvarovek SDR 11/PN16 záslepek d 40</t>
  </si>
  <si>
    <t>-1387439035</t>
  </si>
  <si>
    <t>https://podminky.urs.cz/item/CS_URS_2024_01/877171118</t>
  </si>
  <si>
    <t>41</t>
  </si>
  <si>
    <t>28615021</t>
  </si>
  <si>
    <t>elektrozáslepka SDR11 PE 100 PN16 D 40mm</t>
  </si>
  <si>
    <t>1672764197</t>
  </si>
  <si>
    <t>42</t>
  </si>
  <si>
    <t>877315221</t>
  </si>
  <si>
    <t>Montáž tvarovek na kanalizačním plastovém potrubí z PP nebo PVC-U hladkého plnostěnného odboček DN 150</t>
  </si>
  <si>
    <t>-1361516763</t>
  </si>
  <si>
    <t>https://podminky.urs.cz/item/CS_URS_2024_01/877315221</t>
  </si>
  <si>
    <t>43</t>
  </si>
  <si>
    <t>28611392</t>
  </si>
  <si>
    <t>odbočka kanalizační plastová s hrdlem KG 160/160/45°</t>
  </si>
  <si>
    <t>1110264638</t>
  </si>
  <si>
    <t>44</t>
  </si>
  <si>
    <t>877355221</t>
  </si>
  <si>
    <t>Montáž tvarovek na kanalizačním plastovém potrubí z PP nebo PVC-U hladkého plnostěnného odboček DN 200</t>
  </si>
  <si>
    <t>-1040521990</t>
  </si>
  <si>
    <t>https://podminky.urs.cz/item/CS_URS_2024_01/877355221</t>
  </si>
  <si>
    <t>45</t>
  </si>
  <si>
    <t>28611918</t>
  </si>
  <si>
    <t>odbočka kanalizační plastová s hrdlem KG 200/160/45°</t>
  </si>
  <si>
    <t>-1567990168</t>
  </si>
  <si>
    <t>46</t>
  </si>
  <si>
    <t>892241111</t>
  </si>
  <si>
    <t>Tlakové zkoušky vodou na potrubí DN do 80</t>
  </si>
  <si>
    <t>-1002034203</t>
  </si>
  <si>
    <t>https://podminky.urs.cz/item/CS_URS_2024_01/892241111</t>
  </si>
  <si>
    <t>47</t>
  </si>
  <si>
    <t>892372111</t>
  </si>
  <si>
    <t>Tlakové zkoušky vodou zabezpečení konců potrubí při tlakových zkouškách DN do 300</t>
  </si>
  <si>
    <t>-189166250</t>
  </si>
  <si>
    <t>https://podminky.urs.cz/item/CS_URS_2024_01/892372111</t>
  </si>
  <si>
    <t>48</t>
  </si>
  <si>
    <t>894118001</t>
  </si>
  <si>
    <t>Šachty kanalizační zděné Příplatek k cenám za každých dalších 0,60 m výšky vstupu</t>
  </si>
  <si>
    <t>-1021939108</t>
  </si>
  <si>
    <t>https://podminky.urs.cz/item/CS_URS_2024_01/894118001</t>
  </si>
  <si>
    <t>49</t>
  </si>
  <si>
    <t>894411111</t>
  </si>
  <si>
    <t>Zřízení šachet kanalizačních z betonových dílců výšky vstupu do 1,50 m s obložením dna betonem tř. C 25/30, na potrubí DN do 200</t>
  </si>
  <si>
    <t>115016548</t>
  </si>
  <si>
    <t>https://podminky.urs.cz/item/CS_URS_2024_01/894411111</t>
  </si>
  <si>
    <t>50</t>
  </si>
  <si>
    <t>59224063</t>
  </si>
  <si>
    <t>dno betonové šachtové DN 1000 100x100x15cm výtok 25-40cm</t>
  </si>
  <si>
    <t>-8761625</t>
  </si>
  <si>
    <t>"dno kalové šachty" 1</t>
  </si>
  <si>
    <t>51</t>
  </si>
  <si>
    <t>59224029</t>
  </si>
  <si>
    <t>dno betonové šachtové DN 300 betonový žlab i nástupnice 100x78,5x15cm</t>
  </si>
  <si>
    <t>938645610</t>
  </si>
  <si>
    <t>52</t>
  </si>
  <si>
    <t>59224067</t>
  </si>
  <si>
    <t>skruž betonová DN 1000x500 100x50x12cm</t>
  </si>
  <si>
    <t>943031815</t>
  </si>
  <si>
    <t>53</t>
  </si>
  <si>
    <t>59224069</t>
  </si>
  <si>
    <t>skruž betonová DN 1000x1000 100x100x12cm</t>
  </si>
  <si>
    <t>-1437264369</t>
  </si>
  <si>
    <t>54</t>
  </si>
  <si>
    <t>59224056</t>
  </si>
  <si>
    <t>konus betonové šachty DN 1000 kanalizační 100x62,5x67cm kapsové stupadlo</t>
  </si>
  <si>
    <t>-185879346</t>
  </si>
  <si>
    <t>55</t>
  </si>
  <si>
    <t>59224075</t>
  </si>
  <si>
    <t>deska betonová zákrytová k ukončení šachet 1000/625x200mm</t>
  </si>
  <si>
    <t>1668667582</t>
  </si>
  <si>
    <t>56</t>
  </si>
  <si>
    <t>59224014</t>
  </si>
  <si>
    <t>prstenec šachtový vyrovnávací betonový 625x100x120mm</t>
  </si>
  <si>
    <t>-1159770348</t>
  </si>
  <si>
    <t>57</t>
  </si>
  <si>
    <t>59224013</t>
  </si>
  <si>
    <t>prstenec šachtový vyrovnávací betonový 625x100x100mm</t>
  </si>
  <si>
    <t>1279702988</t>
  </si>
  <si>
    <t>58</t>
  </si>
  <si>
    <t>59224012</t>
  </si>
  <si>
    <t>prstenec šachtový vyrovnávací betonový 625x100x80mm</t>
  </si>
  <si>
    <t>258429479</t>
  </si>
  <si>
    <t>59</t>
  </si>
  <si>
    <t>59224011</t>
  </si>
  <si>
    <t>prstenec šachtový vyrovnávací betonový 625x100x60mm</t>
  </si>
  <si>
    <t>-330169188</t>
  </si>
  <si>
    <t>60</t>
  </si>
  <si>
    <t>59224010</t>
  </si>
  <si>
    <t>prstenec šachtový vyrovnávací betonový 625x100x40mm</t>
  </si>
  <si>
    <t>1323487462</t>
  </si>
  <si>
    <t>61</t>
  </si>
  <si>
    <t>55241015</t>
  </si>
  <si>
    <t>poklop šachtový třída D400, kruhový rám 785, vstup 600mm, s ventilací</t>
  </si>
  <si>
    <t>654684458</t>
  </si>
  <si>
    <t>"poklopy prefa šachet" 2</t>
  </si>
  <si>
    <t>"poklopy retence a ČS" 3</t>
  </si>
  <si>
    <t>62</t>
  </si>
  <si>
    <t>894811163</t>
  </si>
  <si>
    <t>Revizní šachta z tvrdého PVC v otevřeném výkopu typ přímý (DN šachty/DN trubního vedení) DN 400/200, odolnost vnějšímu tlaku 40 t, hloubka od 1410 do 1780 mm</t>
  </si>
  <si>
    <t>-691237451</t>
  </si>
  <si>
    <t>https://podminky.urs.cz/item/CS_URS_2024_01/894811163</t>
  </si>
  <si>
    <t>63</t>
  </si>
  <si>
    <t>894811243</t>
  </si>
  <si>
    <t>Revizní šachta z tvrdého PVC v otevřeném výkopu typ pravý/přímý/levý (DN šachty/DN trubního vedení) DN 400/160, odolnost vnějšímu tlaku 40 t, hloubka od 1360 do 1730 mm</t>
  </si>
  <si>
    <t>-229090250</t>
  </si>
  <si>
    <t>https://podminky.urs.cz/item/CS_URS_2024_01/894811243</t>
  </si>
  <si>
    <t>64</t>
  </si>
  <si>
    <t>894812326</t>
  </si>
  <si>
    <t>Revizní a čistící šachta z polypropylenu PP pro hladké trouby DN 600 šachtové dno (DN šachty / DN trubního vedení) DN 600/315 průtočné 30°,60°,90°</t>
  </si>
  <si>
    <t>-1373213160</t>
  </si>
  <si>
    <t>https://podminky.urs.cz/item/CS_URS_2024_01/894812326</t>
  </si>
  <si>
    <t>65</t>
  </si>
  <si>
    <t>894812332</t>
  </si>
  <si>
    <t>Revizní a čistící šachta z polypropylenu PP pro hladké trouby DN 600 roura šachtová korugovaná, světlé hloubky 2 000 mm</t>
  </si>
  <si>
    <t>-1527014508</t>
  </si>
  <si>
    <t>https://podminky.urs.cz/item/CS_URS_2024_01/894812332</t>
  </si>
  <si>
    <t>66</t>
  </si>
  <si>
    <t>894812377</t>
  </si>
  <si>
    <t>Revizní a čistící šachta z polypropylenu PP pro hladké trouby DN 600 poklop (mříž) litinový pro třídu zatížení D400 s teleskopickým adaptérem</t>
  </si>
  <si>
    <t>1521427932</t>
  </si>
  <si>
    <t>https://podminky.urs.cz/item/CS_URS_2024_01/894812377</t>
  </si>
  <si>
    <t>67</t>
  </si>
  <si>
    <t>899623151</t>
  </si>
  <si>
    <t>Obetonování potrubí nebo zdiva stok betonem prostým v otevřeném výkopu, betonem tř. C 16/20</t>
  </si>
  <si>
    <t>1628609381</t>
  </si>
  <si>
    <t>https://podminky.urs.cz/item/CS_URS_2024_01/899623151</t>
  </si>
  <si>
    <t>"obetonování čerpací šachty směrem k retenci" 0,5*1,5*3</t>
  </si>
  <si>
    <t>68</t>
  </si>
  <si>
    <t>899721111</t>
  </si>
  <si>
    <t>Signalizační vodič na potrubí DN do 150 mm</t>
  </si>
  <si>
    <t>534865779</t>
  </si>
  <si>
    <t>https://podminky.urs.cz/item/CS_URS_2024_01/899721111</t>
  </si>
  <si>
    <t>69</t>
  </si>
  <si>
    <t>899722112</t>
  </si>
  <si>
    <t>Krytí potrubí z plastů výstražnou fólií z PVC šířky přes 20 do 25 cm</t>
  </si>
  <si>
    <t>-892140668</t>
  </si>
  <si>
    <t>https://podminky.urs.cz/item/CS_URS_2024_01/899722112</t>
  </si>
  <si>
    <t>Ostatní konstrukce a práce, bourání</t>
  </si>
  <si>
    <t>70</t>
  </si>
  <si>
    <t>981011111</t>
  </si>
  <si>
    <t>Demolice budov postupným rozebíráním dřevěných lehkých, jednostranně obitých</t>
  </si>
  <si>
    <t>-28901859</t>
  </si>
  <si>
    <t>https://podminky.urs.cz/item/CS_URS_2024_01/981011111</t>
  </si>
  <si>
    <t>"demolice dřevěné kolny" 4*5*3</t>
  </si>
  <si>
    <t>997</t>
  </si>
  <si>
    <t>Přesun sutě</t>
  </si>
  <si>
    <t>71</t>
  </si>
  <si>
    <t>997006512</t>
  </si>
  <si>
    <t>Vodorovná doprava suti na skládku s naložením na dopravní prostředek a složením přes 100 m do 1 km</t>
  </si>
  <si>
    <t>-1028300643</t>
  </si>
  <si>
    <t>https://podminky.urs.cz/item/CS_URS_2024_01/997006512</t>
  </si>
  <si>
    <t>72</t>
  </si>
  <si>
    <t>997221551</t>
  </si>
  <si>
    <t>Vodorovná doprava suti bez naložení, ale se složením a s hrubým urovnáním ze sypkých materiálů, na vzdálenost do 1 km</t>
  </si>
  <si>
    <t>837172008</t>
  </si>
  <si>
    <t>https://podminky.urs.cz/item/CS_URS_2024_01/997221551</t>
  </si>
  <si>
    <t>73</t>
  </si>
  <si>
    <t>997221559</t>
  </si>
  <si>
    <t>Vodorovná doprava suti bez naložení, ale se složením a s hrubým urovnáním Příplatek k ceně za každý další započatý 1 km přes 1 km</t>
  </si>
  <si>
    <t>-876074006</t>
  </si>
  <si>
    <t>https://podminky.urs.cz/item/CS_URS_2024_01/997221559</t>
  </si>
  <si>
    <t>74</t>
  </si>
  <si>
    <t>997221612</t>
  </si>
  <si>
    <t>Nakládání na dopravní prostředky pro vodorovnou dopravu vybouraných hmot</t>
  </si>
  <si>
    <t>304060994</t>
  </si>
  <si>
    <t>https://podminky.urs.cz/item/CS_URS_2024_01/997221612</t>
  </si>
  <si>
    <t>75</t>
  </si>
  <si>
    <t>997006519</t>
  </si>
  <si>
    <t>Vodorovná doprava suti na skládku Příplatek k ceně -6512 za každý další i započatý 1 km</t>
  </si>
  <si>
    <t>432461330</t>
  </si>
  <si>
    <t>https://podminky.urs.cz/item/CS_URS_2024_01/997006519</t>
  </si>
  <si>
    <t>2,34*2 'Přepočtené koeficientem množství</t>
  </si>
  <si>
    <t>998</t>
  </si>
  <si>
    <t>Přesun hmot</t>
  </si>
  <si>
    <t>76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</si>
  <si>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</si>
  <si>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</si>
  <si>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-1726802819</t>
  </si>
  <si>
    <t>https://podminky.urs.cz/item/CS_URS_2024_01/998276101</t>
  </si>
  <si>
    <t>PSV</t>
  </si>
  <si>
    <t>Práce a dodávky PSV</t>
  </si>
  <si>
    <t>767</t>
  </si>
  <si>
    <t>Konstrukce zámečnické</t>
  </si>
  <si>
    <t>77</t>
  </si>
  <si>
    <t>767995115</t>
  </si>
  <si>
    <t>Montáž ostatních atypických zámečnických konstrukcí hmotnosti přes 50 do 100 kg</t>
  </si>
  <si>
    <t>kg</t>
  </si>
  <si>
    <t>-1099117519</t>
  </si>
  <si>
    <t>https://podminky.urs.cz/item/CS_URS_2024_01/767995115</t>
  </si>
  <si>
    <t>8*2*41,629</t>
  </si>
  <si>
    <t>78</t>
  </si>
  <si>
    <t>R-P-002</t>
  </si>
  <si>
    <t>Trubka ocelová 219/8, 41,629 kg/m</t>
  </si>
  <si>
    <t>-333258032</t>
  </si>
  <si>
    <t>666,064*0,04162 'Přepočtené koeficientem množství</t>
  </si>
  <si>
    <t>Práce a dodávky M</t>
  </si>
  <si>
    <t>46-M</t>
  </si>
  <si>
    <t>Zemní práce při extr.mont.pracích</t>
  </si>
  <si>
    <t>79</t>
  </si>
  <si>
    <t>460791113</t>
  </si>
  <si>
    <t>Montáž trubek ochranných uložených volně do rýhy plastových tuhých, vnitřního průměru přes 50 do 90 mm</t>
  </si>
  <si>
    <t>-1891818002</t>
  </si>
  <si>
    <t>https://podminky.urs.cz/item/CS_URS_2024_01/460791113</t>
  </si>
  <si>
    <t>3*4</t>
  </si>
  <si>
    <t>80</t>
  </si>
  <si>
    <t>34571362</t>
  </si>
  <si>
    <t>trubka elektroinstalační HDPE tuhá dvouplášťová korugovaná D 52/63mm</t>
  </si>
  <si>
    <t>128</t>
  </si>
  <si>
    <t>-448794990</t>
  </si>
  <si>
    <t>12*1,05 'Přepočtené koeficientem množství</t>
  </si>
  <si>
    <t>81</t>
  </si>
  <si>
    <t>460671112</t>
  </si>
  <si>
    <t>Výstražné prvky pro krytí kabelů včetně vyrovnání povrchu rýhy, rozvinutí a uložení fólie, šířky přes 20 do 25 cm</t>
  </si>
  <si>
    <t>1033053421</t>
  </si>
  <si>
    <t>https://podminky.urs.cz/item/CS_URS_2024_01/460671112</t>
  </si>
  <si>
    <t>275,02</t>
  </si>
  <si>
    <t>obnova_asfalt</t>
  </si>
  <si>
    <t>obnova asfaltu u vpustí</t>
  </si>
  <si>
    <t>obnova_podklad</t>
  </si>
  <si>
    <t>obnova podkladní vrstvy</t>
  </si>
  <si>
    <t>4,5</t>
  </si>
  <si>
    <t>48,521</t>
  </si>
  <si>
    <t>80,502</t>
  </si>
  <si>
    <t>8,294</t>
  </si>
  <si>
    <t>112,398</t>
  </si>
  <si>
    <t>SO 04 - Odvodnění parkoviště a OLK</t>
  </si>
  <si>
    <t>105,614</t>
  </si>
  <si>
    <t xml:space="preserve">    5 - Komunikace pozemní</t>
  </si>
  <si>
    <t>113107112</t>
  </si>
  <si>
    <t>Odstranění podkladů nebo krytů ručně s přemístěním hmot na skládku na vzdálenost do 3 m nebo s naložením na dopravní prostředek z kameniva těženého, o tl. vrstvy přes 100 do 200 mm</t>
  </si>
  <si>
    <t>-2122155684</t>
  </si>
  <si>
    <t>https://podminky.urs.cz/item/CS_URS_2024_01/113107112</t>
  </si>
  <si>
    <t>113107142</t>
  </si>
  <si>
    <t>Odstranění podkladů nebo krytů ručně s přemístěním hmot na skládku na vzdálenost do 3 m nebo s naložením na dopravní prostředek živičných, o tl. vrstvy přes 50 do 100 mm</t>
  </si>
  <si>
    <t>1821153193</t>
  </si>
  <si>
    <t>https://podminky.urs.cz/item/CS_URS_2024_01/113107142</t>
  </si>
  <si>
    <t>113202111</t>
  </si>
  <si>
    <t>Vytrhání obrub s vybouráním lože, s přemístěním hmot na skládku na vzdálenost do 3 m nebo s naložením na dopravní prostředek z krajníků nebo obrubníků stojatých</t>
  </si>
  <si>
    <t>-1487318819</t>
  </si>
  <si>
    <t>https://podminky.urs.cz/item/CS_URS_2024_01/113202111</t>
  </si>
  <si>
    <t>2*2</t>
  </si>
  <si>
    <t>1097936788</t>
  </si>
  <si>
    <t>"OLK - svahovaný" 3,5 * 6,2*6,2/4*3,14</t>
  </si>
  <si>
    <t>-266453536</t>
  </si>
  <si>
    <t>"ZA" 90,5*1,1</t>
  </si>
  <si>
    <t>"UV" (4,22+3,44)*1,1</t>
  </si>
  <si>
    <t>"OŽ" 4,02*1,1</t>
  </si>
  <si>
    <t>1767146041</t>
  </si>
  <si>
    <t>"ZA" 90,5*2</t>
  </si>
  <si>
    <t>-2101475330</t>
  </si>
  <si>
    <t>335661447</t>
  </si>
  <si>
    <t>(vykopy_ret+Vykopy_kan-odvoz_skladka)*2</t>
  </si>
  <si>
    <t>-1034241201</t>
  </si>
  <si>
    <t>"OLK" (0,6*0,95)+(7,41*2,962)</t>
  </si>
  <si>
    <t>"deska pod OLK" 7,79*0,15</t>
  </si>
  <si>
    <t>-392646684</t>
  </si>
  <si>
    <t>1359872889</t>
  </si>
  <si>
    <t>80,502*1,8 'Přepočtené koeficientem množství</t>
  </si>
  <si>
    <t>-472846126</t>
  </si>
  <si>
    <t>1070262501</t>
  </si>
  <si>
    <t>vykopy_ret+Vykopy_kan-odvoz_skladka</t>
  </si>
  <si>
    <t>505853957</t>
  </si>
  <si>
    <t>"ZA" 64,1*1,1*0,6</t>
  </si>
  <si>
    <t>"VP" 8,6*1,1*0,5</t>
  </si>
  <si>
    <t>"OŽ" 2,7*1,1*0,5</t>
  </si>
  <si>
    <t>444895516</t>
  </si>
  <si>
    <t>48,521*2 'Přepočtené koeficientem množství</t>
  </si>
  <si>
    <t>464333236</t>
  </si>
  <si>
    <t>-567903622</t>
  </si>
  <si>
    <t>"deska pod OLK, 150 kg/m3" 1,168*0,150</t>
  </si>
  <si>
    <t>R-D-001</t>
  </si>
  <si>
    <t>Montáž prefabrikovaného odlučovače ropných látek, _x000d_
včetně zajištění jeřábu - dílec do 10 t</t>
  </si>
  <si>
    <t>soub</t>
  </si>
  <si>
    <t>305046397</t>
  </si>
  <si>
    <t>R-D-002</t>
  </si>
  <si>
    <t>Prefabrikovaný železobetovový odlučovač ropných látek, _x000d_
pro průtok 40 l/s, s kalovou nádrží objemu 4000 l_x000d_
Vyjímatelná koalescenční vložka_x000d_
Vnitřní garnitura z polyetylenu, opatřena bezpečnostním plovákem_x000d_
dle ČSN EN 858 - třída I, podle NV 401/2015 Sb. _x000d_
včetně zákrytové desky, vstupního otvoru, stupadel, prostupů_x000d_
včetně dopravy</t>
  </si>
  <si>
    <t>-464053534</t>
  </si>
  <si>
    <t>298044560</t>
  </si>
  <si>
    <t>"ZA" 64,1*1,1*0,1</t>
  </si>
  <si>
    <t>"VP" 8,6*1,1*0,1</t>
  </si>
  <si>
    <t>"OŽ" 2,7*1,1*0,1</t>
  </si>
  <si>
    <t>Komunikace pozemní</t>
  </si>
  <si>
    <t>564861111</t>
  </si>
  <si>
    <t>Podklad ze štěrkodrti ŠD s rozprostřením a zhutněním plochy přes 100 m2, po zhutnění tl. 200 mm</t>
  </si>
  <si>
    <t>749644087</t>
  </si>
  <si>
    <t>https://podminky.urs.cz/item/CS_URS_2024_01/564861111</t>
  </si>
  <si>
    <t>565135101</t>
  </si>
  <si>
    <t>Asfaltový beton vrstva podkladní ACP 16 (obalované kamenivo střednězrnné - OKS) s rozprostřením a zhutněním v pruhu šířky do 1,5 m, po zhutnění tl. 50 mm</t>
  </si>
  <si>
    <t>533675156</t>
  </si>
  <si>
    <t>https://podminky.urs.cz/item/CS_URS_2024_01/565135101</t>
  </si>
  <si>
    <t>573211109</t>
  </si>
  <si>
    <t>Postřik spojovací PS bez posypu kamenivem z asfaltu silničního, v množství 0,50 kg/m2</t>
  </si>
  <si>
    <t>-2110318056</t>
  </si>
  <si>
    <t>https://podminky.urs.cz/item/CS_URS_2024_01/573211109</t>
  </si>
  <si>
    <t>573231106</t>
  </si>
  <si>
    <t>Postřik spojovací PS bez posypu kamenivem ze silniční emulze, v množství 0,30 kg/m2</t>
  </si>
  <si>
    <t>-848614622</t>
  </si>
  <si>
    <t>https://podminky.urs.cz/item/CS_URS_2024_01/573231106</t>
  </si>
  <si>
    <t>871355R01</t>
  </si>
  <si>
    <t>-1224147962</t>
  </si>
  <si>
    <t>871365R02</t>
  </si>
  <si>
    <t>Kanalizační potrubí z tvrdého PVC v otevřeném výkopu ve sklonu do 20 %, hladkého plnostěnného jednovrstvého, tuhost třídy SN 8 DN 250</t>
  </si>
  <si>
    <t>-160819261</t>
  </si>
  <si>
    <t>31,7+8,6</t>
  </si>
  <si>
    <t>871375R03</t>
  </si>
  <si>
    <t>-2002226769</t>
  </si>
  <si>
    <t>R-D-003</t>
  </si>
  <si>
    <t>poklop šachtový litinový kruhový DN 800 bez ventilace tř D400 pro běžný provoz</t>
  </si>
  <si>
    <t>-756890041</t>
  </si>
  <si>
    <t>"poklop OLK" 1</t>
  </si>
  <si>
    <t>2086790216</t>
  </si>
  <si>
    <t>895941343</t>
  </si>
  <si>
    <t>Osazení vpusti uliční z betonových dílců DN 500 dno vysoké s kalištěm</t>
  </si>
  <si>
    <t>-931075709</t>
  </si>
  <si>
    <t>https://podminky.urs.cz/item/CS_URS_2024_01/895941343</t>
  </si>
  <si>
    <t>59224470</t>
  </si>
  <si>
    <t>vpusť uliční DN 500 kaliště vysoké 500/525x65mm</t>
  </si>
  <si>
    <t>1143448550</t>
  </si>
  <si>
    <t>895941351</t>
  </si>
  <si>
    <t>Osazení vpusti uliční z betonových dílců DN 500 skruž horní pro čtvercovou vtokovou mříž</t>
  </si>
  <si>
    <t>-486451318</t>
  </si>
  <si>
    <t>https://podminky.urs.cz/item/CS_URS_2024_01/895941351</t>
  </si>
  <si>
    <t>59224460</t>
  </si>
  <si>
    <t>vpusť uliční DN 500 betonová 500x190x65mm čtvercový poklop</t>
  </si>
  <si>
    <t>-1017739049</t>
  </si>
  <si>
    <t>895941362</t>
  </si>
  <si>
    <t>Osazení vpusti uliční z betonových dílců DN 500 skruž středová 590 mm</t>
  </si>
  <si>
    <t>-148938382</t>
  </si>
  <si>
    <t>https://podminky.urs.cz/item/CS_URS_2024_01/895941362</t>
  </si>
  <si>
    <t>59224462</t>
  </si>
  <si>
    <t>vpusť uliční DN 500 skruž průběžná vysoká betonová 500/590x65mm</t>
  </si>
  <si>
    <t>-2004528273</t>
  </si>
  <si>
    <t>895941366</t>
  </si>
  <si>
    <t>Osazení vpusti uliční z betonových dílců DN 500 skruž průběžná s výtokem</t>
  </si>
  <si>
    <t>666868005</t>
  </si>
  <si>
    <t>https://podminky.urs.cz/item/CS_URS_2024_01/895941366</t>
  </si>
  <si>
    <t>59224463</t>
  </si>
  <si>
    <t>vpusť uliční DN 500 skruž průběžná 500/590x65mm betonová s odtokem 150mm</t>
  </si>
  <si>
    <t>-1049863781</t>
  </si>
  <si>
    <t>899204112</t>
  </si>
  <si>
    <t>Osazení mříží litinových včetně rámů a košů na bahno pro třídu zatížení D400, E600</t>
  </si>
  <si>
    <t>455849513</t>
  </si>
  <si>
    <t>https://podminky.urs.cz/item/CS_URS_2024_01/899204112</t>
  </si>
  <si>
    <t>59224481</t>
  </si>
  <si>
    <t>mříž vtoková s rámem pro uliční vpusť 500x500, zatížení 40 tun</t>
  </si>
  <si>
    <t>-2111134208</t>
  </si>
  <si>
    <t>55241001</t>
  </si>
  <si>
    <t>koš kalový pod kruhovou mříž - těžký</t>
  </si>
  <si>
    <t>157012701</t>
  </si>
  <si>
    <t>899202211</t>
  </si>
  <si>
    <t>Demontáž mříží litinových včetně rámů, hmotnosti jednotlivě přes 50 do 100 Kg</t>
  </si>
  <si>
    <t>-595570629</t>
  </si>
  <si>
    <t>https://podminky.urs.cz/item/CS_URS_2024_01/899202211</t>
  </si>
  <si>
    <t>890411811</t>
  </si>
  <si>
    <t>Bourání šachet a jímek ručně velikosti obestavěného prostoru do 1,5 m3 z prefabrikovaných skruží</t>
  </si>
  <si>
    <t>-69035300</t>
  </si>
  <si>
    <t>https://podminky.urs.cz/item/CS_URS_2024_01/890411811</t>
  </si>
  <si>
    <t>916131212</t>
  </si>
  <si>
    <t>Osazení silničního obrubníku betonového se zřízením lože, s vyplněním a zatřením spár cementovou maltou stojatého bez boční opěry, do lože z betonu prostého</t>
  </si>
  <si>
    <t>-31083706</t>
  </si>
  <si>
    <t>https://podminky.urs.cz/item/CS_URS_2024_01/916131212</t>
  </si>
  <si>
    <t>59217026</t>
  </si>
  <si>
    <t>obrubník silniční betonový 500x150x250mm</t>
  </si>
  <si>
    <t>1254420382</t>
  </si>
  <si>
    <t>4*1,02 'Přepočtené koeficientem množství</t>
  </si>
  <si>
    <t>919122112</t>
  </si>
  <si>
    <t>Utěsnění dilatačních spár zálivkou za tepla v cementobetonovém nebo živičném krytu včetně adhezního nátěru s těsnicím profilem pod zálivkou, pro komůrky šířky 10 mm, hloubky 25 mm</t>
  </si>
  <si>
    <t>1799072942</t>
  </si>
  <si>
    <t>https://podminky.urs.cz/item/CS_URS_2024_01/919122112</t>
  </si>
  <si>
    <t>2*(2+2+2)</t>
  </si>
  <si>
    <t>919735112</t>
  </si>
  <si>
    <t>Řezání stávajícího živičného krytu nebo podkladu hloubky přes 50 do 100 mm</t>
  </si>
  <si>
    <t>-1050271270</t>
  </si>
  <si>
    <t>https://podminky.urs.cz/item/CS_URS_2024_01/919735112</t>
  </si>
  <si>
    <t>-1381900919</t>
  </si>
  <si>
    <t>-653450378</t>
  </si>
  <si>
    <t>6,05*2 'Přepočtené koeficientem množství</t>
  </si>
  <si>
    <t>997221873</t>
  </si>
  <si>
    <t>572155994</t>
  </si>
  <si>
    <t>https://podminky.urs.cz/item/CS_URS_2024_01/997221873</t>
  </si>
  <si>
    <t>6,005-2,74-1,760</t>
  </si>
  <si>
    <t>997221861</t>
  </si>
  <si>
    <t>Poplatek za uložení stavebního odpadu na recyklační skládce (skládkovné) z prostého betonu zatříděného do Katalogu odpadů pod kódem 17 01 01</t>
  </si>
  <si>
    <t>1710320861</t>
  </si>
  <si>
    <t>https://podminky.urs.cz/item/CS_URS_2024_01/997221861</t>
  </si>
  <si>
    <t>1,92+0,82</t>
  </si>
  <si>
    <t>997221875</t>
  </si>
  <si>
    <t>Poplatek za uložení stavebního odpadu na recyklační skládce (skládkovné) asfaltového bez obsahu dehtu zatříděného do Katalogu odpadů pod kódem 17 03 02</t>
  </si>
  <si>
    <t>1193065991</t>
  </si>
  <si>
    <t>https://podminky.urs.cz/item/CS_URS_2024_01/997221875</t>
  </si>
  <si>
    <t>1,706</t>
  </si>
  <si>
    <t>-575784311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</si>
  <si>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</si>
  <si>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</si>
  <si>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</si>
  <si>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</si>
  <si>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</si>
  <si>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</si>
  <si>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</si>
  <si>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</si>
  <si>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</si>
  <si>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</si>
  <si>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</si>
  <si>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</si>
  <si>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</si>
  <si>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</si>
  <si>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</si>
  <si>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</si>
  <si>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</si>
  <si>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</si>
  <si>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</si>
  <si>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</si>
  <si>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</si>
  <si>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</si>
  <si>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</si>
  <si>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</si>
  <si>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</si>
  <si>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</si>
  <si>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</si>
  <si>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</si>
  <si>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</si>
  <si>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</si>
  <si>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</si>
  <si>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</si>
  <si>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</si>
  <si>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stavu_x000d_</t>
  </si>
  <si>
    <t>86686635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</si>
  <si>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</si>
  <si>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</si>
  <si>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</si>
  <si>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</si>
  <si>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</si>
  <si>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</si>
  <si>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</si>
  <si>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</si>
  <si>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</si>
  <si>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</si>
  <si>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</si>
  <si>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</si>
  <si>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</si>
  <si>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</si>
  <si>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</si>
  <si>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</si>
  <si>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</si>
  <si>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</si>
  <si>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</si>
  <si>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</si>
  <si>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</si>
  <si>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 xml:space="preserve"> SO 01</t>
  </si>
  <si>
    <t>Použití figury:</t>
  </si>
  <si>
    <t>Vodorovné přemístění přes 500 do 1000 m výkopku/sypaniny z horniny třídy těžitelnosti I skupiny 1 až 3</t>
  </si>
  <si>
    <t>Nakládání výkopku z hornin třídy těžitelnosti I skupiny 1 až 3 přes 100 m3</t>
  </si>
  <si>
    <t>Obsypání potrubí strojně sypaninou bez prohození, uloženou do 3 m</t>
  </si>
  <si>
    <t>Vodorovné přemístění přes 2 500 do 3000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</si>
  <si>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</si>
  <si>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</si>
  <si>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Zásyp jam, šachet rýh nebo kolem objektů sypaninou se zhutněním</t>
  </si>
  <si>
    <t>Plocha pazeni oboustranného - kanalizace</t>
  </si>
  <si>
    <t>Lože pod potrubí otevřený výkop z kameniva drobného těženého</t>
  </si>
  <si>
    <t>Hloubení zapažených rýh š do 2000 mm v hornině třídy těžitelnosti I skupiny 3 objem do 5000 m3</t>
  </si>
  <si>
    <t>Hloubení jam zapažených v hornině třídy těžitelnosti I skupiny 3 objem do 5000 m3 strojně</t>
  </si>
  <si>
    <t>Zřízení rozepření stěn při pažení příložném hl do 4 m</t>
  </si>
  <si>
    <t xml:space="preserve"> SO 04</t>
  </si>
  <si>
    <t>(2*2)*2</t>
  </si>
  <si>
    <t>Odstranění podkladu živičného tl přes 50 do 100 mm ručně</t>
  </si>
  <si>
    <t>Asfaltový beton vrstva podkladní ACP 16 (obalované kamenivo OKS) tl 50 mm š do 1,5 m</t>
  </si>
  <si>
    <t>Postřik živičný spojovací z asfaltu v množství 0,50 kg/m2</t>
  </si>
  <si>
    <t>Postřik živičný spojovací ze silniční emulze v množství 0,30 kg/m2</t>
  </si>
  <si>
    <t>1,5*1,5*2</t>
  </si>
  <si>
    <t>Odstranění podkladu z kameniva těženého tl přes 100 do 200 mm ručně</t>
  </si>
  <si>
    <t>Podklad ze štěrkodrtě ŠD plochy přes 100 m2 tl 200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</si>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</sst>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71171141" TargetMode="External" /><Relationship Id="rId28" Type="http://schemas.openxmlformats.org/officeDocument/2006/relationships/hyperlink" Target="https://podminky.urs.cz/item/CS_URS_2024_01/877171118" TargetMode="External" /><Relationship Id="rId29" Type="http://schemas.openxmlformats.org/officeDocument/2006/relationships/hyperlink" Target="https://podminky.urs.cz/item/CS_URS_2024_01/877315221" TargetMode="External" /><Relationship Id="rId30" Type="http://schemas.openxmlformats.org/officeDocument/2006/relationships/hyperlink" Target="https://podminky.urs.cz/item/CS_URS_2024_01/877355221" TargetMode="External" /><Relationship Id="rId31" Type="http://schemas.openxmlformats.org/officeDocument/2006/relationships/hyperlink" Target="https://podminky.urs.cz/item/CS_URS_2024_01/892241111" TargetMode="External" /><Relationship Id="rId32" Type="http://schemas.openxmlformats.org/officeDocument/2006/relationships/hyperlink" Target="https://podminky.urs.cz/item/CS_URS_2024_01/892372111" TargetMode="External" /><Relationship Id="rId33" Type="http://schemas.openxmlformats.org/officeDocument/2006/relationships/hyperlink" Target="https://podminky.urs.cz/item/CS_URS_2024_01/894118001" TargetMode="External" /><Relationship Id="rId34" Type="http://schemas.openxmlformats.org/officeDocument/2006/relationships/hyperlink" Target="https://podminky.urs.cz/item/CS_URS_2024_01/894411111" TargetMode="External" /><Relationship Id="rId35" Type="http://schemas.openxmlformats.org/officeDocument/2006/relationships/hyperlink" Target="https://podminky.urs.cz/item/CS_URS_2024_01/894811163" TargetMode="External" /><Relationship Id="rId36" Type="http://schemas.openxmlformats.org/officeDocument/2006/relationships/hyperlink" Target="https://podminky.urs.cz/item/CS_URS_2024_01/894811243" TargetMode="External" /><Relationship Id="rId37" Type="http://schemas.openxmlformats.org/officeDocument/2006/relationships/hyperlink" Target="https://podminky.urs.cz/item/CS_URS_2024_01/894812326" TargetMode="External" /><Relationship Id="rId38" Type="http://schemas.openxmlformats.org/officeDocument/2006/relationships/hyperlink" Target="https://podminky.urs.cz/item/CS_URS_2024_01/894812332" TargetMode="External" /><Relationship Id="rId39" Type="http://schemas.openxmlformats.org/officeDocument/2006/relationships/hyperlink" Target="https://podminky.urs.cz/item/CS_URS_2024_01/894812377" TargetMode="External" /><Relationship Id="rId40" Type="http://schemas.openxmlformats.org/officeDocument/2006/relationships/hyperlink" Target="https://podminky.urs.cz/item/CS_URS_2024_01/89962315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81011111" TargetMode="External" /><Relationship Id="rId44" Type="http://schemas.openxmlformats.org/officeDocument/2006/relationships/hyperlink" Target="https://podminky.urs.cz/item/CS_URS_2024_01/997006512" TargetMode="External" /><Relationship Id="rId45" Type="http://schemas.openxmlformats.org/officeDocument/2006/relationships/hyperlink" Target="https://podminky.urs.cz/item/CS_URS_2024_01/997221551" TargetMode="External" /><Relationship Id="rId46" Type="http://schemas.openxmlformats.org/officeDocument/2006/relationships/hyperlink" Target="https://podminky.urs.cz/item/CS_URS_2024_01/997221559" TargetMode="External" /><Relationship Id="rId47" Type="http://schemas.openxmlformats.org/officeDocument/2006/relationships/hyperlink" Target="https://podminky.urs.cz/item/CS_URS_2024_01/997221612" TargetMode="External" /><Relationship Id="rId48" Type="http://schemas.openxmlformats.org/officeDocument/2006/relationships/hyperlink" Target="https://podminky.urs.cz/item/CS_URS_2024_01/997006519" TargetMode="External" /><Relationship Id="rId49" Type="http://schemas.openxmlformats.org/officeDocument/2006/relationships/hyperlink" Target="https://podminky.urs.cz/item/CS_URS_2024_01/998276101" TargetMode="External" /><Relationship Id="rId50" Type="http://schemas.openxmlformats.org/officeDocument/2006/relationships/hyperlink" Target="https://podminky.urs.cz/item/CS_URS_2024_01/767995115" TargetMode="External" /><Relationship Id="rId51" Type="http://schemas.openxmlformats.org/officeDocument/2006/relationships/hyperlink" Target="https://podminky.urs.cz/item/CS_URS_2024_01/460791113" TargetMode="External" /><Relationship Id="rId52" Type="http://schemas.openxmlformats.org/officeDocument/2006/relationships/hyperlink" Target="https://podminky.urs.cz/item/CS_URS_2024_01/460671112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12" TargetMode="External" /><Relationship Id="rId2" Type="http://schemas.openxmlformats.org/officeDocument/2006/relationships/hyperlink" Target="https://podminky.urs.cz/item/CS_URS_2024_01/113107142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31251206" TargetMode="External" /><Relationship Id="rId5" Type="http://schemas.openxmlformats.org/officeDocument/2006/relationships/hyperlink" Target="https://podminky.urs.cz/item/CS_URS_2024_01/132254206" TargetMode="External" /><Relationship Id="rId6" Type="http://schemas.openxmlformats.org/officeDocument/2006/relationships/hyperlink" Target="https://podminky.urs.cz/item/CS_URS_2024_01/151101101" TargetMode="External" /><Relationship Id="rId7" Type="http://schemas.openxmlformats.org/officeDocument/2006/relationships/hyperlink" Target="https://podminky.urs.cz/item/CS_URS_2024_01/151101111" TargetMode="External" /><Relationship Id="rId8" Type="http://schemas.openxmlformats.org/officeDocument/2006/relationships/hyperlink" Target="https://podminky.urs.cz/item/CS_URS_2024_01/162351104" TargetMode="External" /><Relationship Id="rId9" Type="http://schemas.openxmlformats.org/officeDocument/2006/relationships/hyperlink" Target="https://podminky.urs.cz/item/CS_URS_2024_01/162551108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273313611" TargetMode="External" /><Relationship Id="rId16" Type="http://schemas.openxmlformats.org/officeDocument/2006/relationships/hyperlink" Target="https://podminky.urs.cz/item/CS_URS_2024_01/273362021" TargetMode="External" /><Relationship Id="rId17" Type="http://schemas.openxmlformats.org/officeDocument/2006/relationships/hyperlink" Target="https://podminky.urs.cz/item/CS_URS_2024_01/451572111" TargetMode="External" /><Relationship Id="rId18" Type="http://schemas.openxmlformats.org/officeDocument/2006/relationships/hyperlink" Target="https://podminky.urs.cz/item/CS_URS_2024_01/564861111" TargetMode="External" /><Relationship Id="rId19" Type="http://schemas.openxmlformats.org/officeDocument/2006/relationships/hyperlink" Target="https://podminky.urs.cz/item/CS_URS_2024_01/565135101" TargetMode="External" /><Relationship Id="rId20" Type="http://schemas.openxmlformats.org/officeDocument/2006/relationships/hyperlink" Target="https://podminky.urs.cz/item/CS_URS_2024_01/573211109" TargetMode="External" /><Relationship Id="rId21" Type="http://schemas.openxmlformats.org/officeDocument/2006/relationships/hyperlink" Target="https://podminky.urs.cz/item/CS_URS_2024_01/573231106" TargetMode="External" /><Relationship Id="rId22" Type="http://schemas.openxmlformats.org/officeDocument/2006/relationships/hyperlink" Target="https://podminky.urs.cz/item/CS_URS_2024_01/894811243" TargetMode="External" /><Relationship Id="rId23" Type="http://schemas.openxmlformats.org/officeDocument/2006/relationships/hyperlink" Target="https://podminky.urs.cz/item/CS_URS_2024_01/895941343" TargetMode="External" /><Relationship Id="rId24" Type="http://schemas.openxmlformats.org/officeDocument/2006/relationships/hyperlink" Target="https://podminky.urs.cz/item/CS_URS_2024_01/895941351" TargetMode="External" /><Relationship Id="rId25" Type="http://schemas.openxmlformats.org/officeDocument/2006/relationships/hyperlink" Target="https://podminky.urs.cz/item/CS_URS_2024_01/895941362" TargetMode="External" /><Relationship Id="rId26" Type="http://schemas.openxmlformats.org/officeDocument/2006/relationships/hyperlink" Target="https://podminky.urs.cz/item/CS_URS_2024_01/895941366" TargetMode="External" /><Relationship Id="rId27" Type="http://schemas.openxmlformats.org/officeDocument/2006/relationships/hyperlink" Target="https://podminky.urs.cz/item/CS_URS_2024_01/899204112" TargetMode="External" /><Relationship Id="rId28" Type="http://schemas.openxmlformats.org/officeDocument/2006/relationships/hyperlink" Target="https://podminky.urs.cz/item/CS_URS_2024_01/899202211" TargetMode="External" /><Relationship Id="rId29" Type="http://schemas.openxmlformats.org/officeDocument/2006/relationships/hyperlink" Target="https://podminky.urs.cz/item/CS_URS_2024_01/890411811" TargetMode="External" /><Relationship Id="rId30" Type="http://schemas.openxmlformats.org/officeDocument/2006/relationships/hyperlink" Target="https://podminky.urs.cz/item/CS_URS_2024_01/916131212" TargetMode="External" /><Relationship Id="rId31" Type="http://schemas.openxmlformats.org/officeDocument/2006/relationships/hyperlink" Target="https://podminky.urs.cz/item/CS_URS_2024_01/919122112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97221551" TargetMode="External" /><Relationship Id="rId34" Type="http://schemas.openxmlformats.org/officeDocument/2006/relationships/hyperlink" Target="https://podminky.urs.cz/item/CS_URS_2024_01/997221559" TargetMode="External" /><Relationship Id="rId35" Type="http://schemas.openxmlformats.org/officeDocument/2006/relationships/hyperlink" Target="https://podminky.urs.cz/item/CS_URS_2024_01/997221873" TargetMode="External" /><Relationship Id="rId36" Type="http://schemas.openxmlformats.org/officeDocument/2006/relationships/hyperlink" Target="https://podminky.urs.cz/item/CS_URS_2024_01/997221861" TargetMode="External" /><Relationship Id="rId37" Type="http://schemas.openxmlformats.org/officeDocument/2006/relationships/hyperlink" Target="https://podminky.urs.cz/item/CS_URS_2024_01/997221875" TargetMode="External" /><Relationship Id="rId38" Type="http://schemas.openxmlformats.org/officeDocument/2006/relationships/hyperlink" Target="https://podminky.urs.cz/item/CS_URS_2024_01/9982761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NEK_002_SO_01_04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Akumulační nádrž 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01 - Akumulační nádrž A'!P92</f>
        <v>0</v>
      </c>
      <c r="AV55" s="123">
        <f>'SO 01 - Akumulační nádrž A'!J33</f>
        <v>0</v>
      </c>
      <c r="AW55" s="123">
        <f>'SO 01 - Akumulační nádrž A'!J34</f>
        <v>0</v>
      </c>
      <c r="AX55" s="123">
        <f>'SO 01 - Akumulační nádrž A'!J35</f>
        <v>0</v>
      </c>
      <c r="AY55" s="123">
        <f>'SO 01 - Akumulační nádrž A'!J36</f>
        <v>0</v>
      </c>
      <c r="AZ55" s="123">
        <f>'SO 01 - Akumulační nádrž A'!F33</f>
        <v>0</v>
      </c>
      <c r="BA55" s="123">
        <f>'SO 01 - Akumulační nádrž A'!F34</f>
        <v>0</v>
      </c>
      <c r="BB55" s="123">
        <f>'SO 01 - Akumulační nádrž A'!F35</f>
        <v>0</v>
      </c>
      <c r="BC55" s="123">
        <f>'SO 01 - Akumulační nádrž A'!F36</f>
        <v>0</v>
      </c>
      <c r="BD55" s="125">
        <f>'SO 01 - Akumulační nádrž A'!F37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04 - Odvodnění parkovi...'!J30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'SO 04 - Odvodnění parkovi...'!P89</f>
        <v>0</v>
      </c>
      <c r="AV56" s="123">
        <f>'SO 04 - Odvodnění parkovi...'!J33</f>
        <v>0</v>
      </c>
      <c r="AW56" s="123">
        <f>'SO 04 - Odvodnění parkovi...'!J34</f>
        <v>0</v>
      </c>
      <c r="AX56" s="123">
        <f>'SO 04 - Odvodnění parkovi...'!J35</f>
        <v>0</v>
      </c>
      <c r="AY56" s="123">
        <f>'SO 04 - Odvodnění parkovi...'!J36</f>
        <v>0</v>
      </c>
      <c r="AZ56" s="123">
        <f>'SO 04 - Odvodnění parkovi...'!F33</f>
        <v>0</v>
      </c>
      <c r="BA56" s="123">
        <f>'SO 04 - Odvodnění parkovi...'!F34</f>
        <v>0</v>
      </c>
      <c r="BB56" s="123">
        <f>'SO 04 - Odvodnění parkovi...'!F35</f>
        <v>0</v>
      </c>
      <c r="BC56" s="123">
        <f>'SO 04 - Odvodnění parkovi...'!F36</f>
        <v>0</v>
      </c>
      <c r="BD56" s="125">
        <f>'SO 04 - Odvodnění parkovi...'!F37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24.7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'VRN, OST - Vedlejší rozpo...'!J30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7">
        <v>0</v>
      </c>
      <c r="AT57" s="128">
        <f>ROUND(SUM(AV57:AW57),2)</f>
        <v>0</v>
      </c>
      <c r="AU57" s="129">
        <f>'VRN, OST - Vedlejší rozpo...'!P85</f>
        <v>0</v>
      </c>
      <c r="AV57" s="128">
        <f>'VRN, OST - Vedlejší rozpo...'!J33</f>
        <v>0</v>
      </c>
      <c r="AW57" s="128">
        <f>'VRN, OST - Vedlejší rozpo...'!J34</f>
        <v>0</v>
      </c>
      <c r="AX57" s="128">
        <f>'VRN, OST - Vedlejší rozpo...'!J35</f>
        <v>0</v>
      </c>
      <c r="AY57" s="128">
        <f>'VRN, OST - Vedlejší rozpo...'!J36</f>
        <v>0</v>
      </c>
      <c r="AZ57" s="128">
        <f>'VRN, OST - Vedlejší rozpo...'!F33</f>
        <v>0</v>
      </c>
      <c r="BA57" s="128">
        <f>'VRN, OST - Vedlejší rozpo...'!F34</f>
        <v>0</v>
      </c>
      <c r="BB57" s="128">
        <f>'VRN, OST - Vedlejší rozpo...'!F35</f>
        <v>0</v>
      </c>
      <c r="BC57" s="128">
        <f>'VRN, OST - Vedlejší rozpo...'!F36</f>
        <v>0</v>
      </c>
      <c r="BD57" s="130">
        <f>'VRN, OST - Vedlejší rozpo...'!F37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wFIUmbKcZKwXLeJzQZRIhfpZwppkiyWDbscpTNuE/Rk8GVmEQirunnMGlv2O520uQgadQX58o0gyEAK8Y7F2Yg==" hashValue="WrDYZArC5NLO7Fp2CgCtD+UOdMlbNU6FyizGJS8W4ebbhU2Q0kVKA0XlunH1pge4ohjvD3PpxYzTebfSq34Ls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Akumulační nádrž A'!C2" display="/"/>
    <hyperlink ref="A56" location="'SO 04 - Odvodnění parkovi...'!C2" display="/"/>
    <hyperlink ref="A57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95</v>
      </c>
      <c r="BA2" s="131" t="s">
        <v>96</v>
      </c>
      <c r="BB2" s="131" t="s">
        <v>19</v>
      </c>
      <c r="BC2" s="131" t="s">
        <v>97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98</v>
      </c>
      <c r="BA3" s="131" t="s">
        <v>99</v>
      </c>
      <c r="BB3" s="131" t="s">
        <v>19</v>
      </c>
      <c r="BC3" s="131" t="s">
        <v>100</v>
      </c>
      <c r="BD3" s="131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102</v>
      </c>
      <c r="BA4" s="131" t="s">
        <v>103</v>
      </c>
      <c r="BB4" s="131" t="s">
        <v>19</v>
      </c>
      <c r="BC4" s="131" t="s">
        <v>104</v>
      </c>
      <c r="BD4" s="131" t="s">
        <v>88</v>
      </c>
    </row>
    <row r="5" s="1" customFormat="1" ht="6.96" customHeight="1">
      <c r="B5" s="23"/>
      <c r="L5" s="23"/>
      <c r="AZ5" s="131" t="s">
        <v>105</v>
      </c>
      <c r="BA5" s="131" t="s">
        <v>106</v>
      </c>
      <c r="BB5" s="131" t="s">
        <v>19</v>
      </c>
      <c r="BC5" s="131" t="s">
        <v>107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108</v>
      </c>
      <c r="BA6" s="131" t="s">
        <v>109</v>
      </c>
      <c r="BB6" s="131" t="s">
        <v>19</v>
      </c>
      <c r="BC6" s="131" t="s">
        <v>110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111</v>
      </c>
      <c r="BA7" s="131" t="s">
        <v>112</v>
      </c>
      <c r="BB7" s="131" t="s">
        <v>19</v>
      </c>
      <c r="BC7" s="131" t="s">
        <v>113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ROUND((SUM(BE92:BE319)),  2)</f>
        <v>0</v>
      </c>
      <c r="G33" s="41"/>
      <c r="H33" s="41"/>
      <c r="I33" s="152">
        <v>0.20999999999999999</v>
      </c>
      <c r="J33" s="151">
        <f>ROUND(((SUM(BE92:BE319))*I33),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ROUND((SUM(BF92:BF319)),  2)</f>
        <v>0</v>
      </c>
      <c r="G34" s="41"/>
      <c r="H34" s="41"/>
      <c r="I34" s="152">
        <v>0.12</v>
      </c>
      <c r="J34" s="151">
        <f>ROUND(((SUM(BF92:BF319))*I34),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ROUND((SUM(BG92:BG319)),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ROUND((SUM(BH92:BH319)),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ROUND((SUM(BI92:BI319)),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Akumulační nádrž 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J181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J195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J205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125</v>
      </c>
      <c r="E65" s="178"/>
      <c r="F65" s="178"/>
      <c r="G65" s="178"/>
      <c r="H65" s="178"/>
      <c r="I65" s="178"/>
      <c r="J65" s="179">
        <f>J215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126</v>
      </c>
      <c r="E66" s="178"/>
      <c r="F66" s="178"/>
      <c r="G66" s="178"/>
      <c r="H66" s="178"/>
      <c r="I66" s="178"/>
      <c r="J66" s="179">
        <f>J284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127</v>
      </c>
      <c r="E67" s="178"/>
      <c r="F67" s="178"/>
      <c r="G67" s="178"/>
      <c r="H67" s="178"/>
      <c r="I67" s="178"/>
      <c r="J67" s="179">
        <f>J288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128</v>
      </c>
      <c r="E68" s="178"/>
      <c r="F68" s="178"/>
      <c r="G68" s="178"/>
      <c r="H68" s="178"/>
      <c r="I68" s="178"/>
      <c r="J68" s="179">
        <f>J300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129</v>
      </c>
      <c r="E69" s="172"/>
      <c r="F69" s="172"/>
      <c r="G69" s="172"/>
      <c r="H69" s="172"/>
      <c r="I69" s="172"/>
      <c r="J69" s="173">
        <f>J303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130</v>
      </c>
      <c r="E70" s="178"/>
      <c r="F70" s="178"/>
      <c r="G70" s="178"/>
      <c r="H70" s="178"/>
      <c r="I70" s="178"/>
      <c r="J70" s="179">
        <f>J304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131</v>
      </c>
      <c r="E71" s="172"/>
      <c r="F71" s="172"/>
      <c r="G71" s="172"/>
      <c r="H71" s="172"/>
      <c r="I71" s="172"/>
      <c r="J71" s="173">
        <f>J310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76"/>
      <c r="D72" s="177" t="s">
        <v>132</v>
      </c>
      <c r="E72" s="178"/>
      <c r="F72" s="178"/>
      <c r="G72" s="178"/>
      <c r="H72" s="178"/>
      <c r="I72" s="178"/>
      <c r="J72" s="179">
        <f>J311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133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6.25" customHeight="1">
      <c r="A82" s="41"/>
      <c r="B82" s="42"/>
      <c r="C82" s="43"/>
      <c r="D82" s="43"/>
      <c r="E82" s="164" t="str">
        <f>E7</f>
        <v>Akumulační nádrže dešťové vody pro fotbalový a tenisový areál Žďár nad Sázavou</v>
      </c>
      <c r="F82" s="35"/>
      <c r="G82" s="35"/>
      <c r="H82" s="35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114</v>
      </c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SO 01 - Akumulační nádrž A</v>
      </c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Žďár nad Sázavou</v>
      </c>
      <c r="G86" s="43"/>
      <c r="H86" s="43"/>
      <c r="I86" s="35" t="s">
        <v>23</v>
      </c>
      <c r="J86" s="75" t="str">
        <f>IF(J12="","",J12)</f>
        <v>29. 9. 2022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Město Žďár nad Sázavou</v>
      </c>
      <c r="G88" s="43"/>
      <c r="H88" s="43"/>
      <c r="I88" s="35" t="s">
        <v>33</v>
      </c>
      <c r="J88" s="39" t="str">
        <f>E21</f>
        <v>TZBplan, s.r.o.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HADRABA, s.r.o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1"/>
      <c r="B91" s="182"/>
      <c r="C91" s="183" t="s">
        <v>134</v>
      </c>
      <c r="D91" s="184" t="s">
        <v>63</v>
      </c>
      <c r="E91" s="184" t="s">
        <v>59</v>
      </c>
      <c r="F91" s="184" t="s">
        <v>60</v>
      </c>
      <c r="G91" s="184" t="s">
        <v>135</v>
      </c>
      <c r="H91" s="184" t="s">
        <v>136</v>
      </c>
      <c r="I91" s="184" t="s">
        <v>137</v>
      </c>
      <c r="J91" s="184" t="s">
        <v>118</v>
      </c>
      <c r="K91" s="185" t="s">
        <v>138</v>
      </c>
      <c r="L91" s="186"/>
      <c r="M91" s="95" t="s">
        <v>19</v>
      </c>
      <c r="N91" s="96" t="s">
        <v>48</v>
      </c>
      <c r="O91" s="96" t="s">
        <v>139</v>
      </c>
      <c r="P91" s="96" t="s">
        <v>140</v>
      </c>
      <c r="Q91" s="96" t="s">
        <v>141</v>
      </c>
      <c r="R91" s="96" t="s">
        <v>142</v>
      </c>
      <c r="S91" s="96" t="s">
        <v>143</v>
      </c>
      <c r="T91" s="97" t="s">
        <v>144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41"/>
      <c r="B92" s="42"/>
      <c r="C92" s="102" t="s">
        <v>145</v>
      </c>
      <c r="D92" s="43"/>
      <c r="E92" s="43"/>
      <c r="F92" s="43"/>
      <c r="G92" s="43"/>
      <c r="H92" s="43"/>
      <c r="I92" s="43"/>
      <c r="J92" s="187">
        <f>BK92</f>
        <v>0</v>
      </c>
      <c r="K92" s="43"/>
      <c r="L92" s="47"/>
      <c r="M92" s="98"/>
      <c r="N92" s="188"/>
      <c r="O92" s="99"/>
      <c r="P92" s="189">
        <f>P93+P303+P310</f>
        <v>0</v>
      </c>
      <c r="Q92" s="99"/>
      <c r="R92" s="189">
        <f>R93+R303+R310</f>
        <v>20.432335473035902</v>
      </c>
      <c r="S92" s="99"/>
      <c r="T92" s="190">
        <f>T93+T303+T310</f>
        <v>2.3399999999999999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77</v>
      </c>
      <c r="AU92" s="20" t="s">
        <v>119</v>
      </c>
      <c r="BK92" s="191">
        <f>BK93+BK303+BK310</f>
        <v>0</v>
      </c>
    </row>
    <row r="93" s="12" customFormat="1" ht="25.92" customHeight="1">
      <c r="A93" s="12"/>
      <c r="B93" s="192"/>
      <c r="C93" s="193"/>
      <c r="D93" s="194" t="s">
        <v>77</v>
      </c>
      <c r="E93" s="195" t="s">
        <v>146</v>
      </c>
      <c r="F93" s="195" t="s">
        <v>147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P94+P181+P195+P205+P215+P284+P288+P300</f>
        <v>0</v>
      </c>
      <c r="Q93" s="200"/>
      <c r="R93" s="201">
        <f>R94+R181+R195+R205+R215+R284+R288+R300</f>
        <v>20.394777940435901</v>
      </c>
      <c r="S93" s="200"/>
      <c r="T93" s="202">
        <f>T94+T181+T195+T205+T215+T284+T288+T300</f>
        <v>2.3399999999999999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86</v>
      </c>
      <c r="AT93" s="204" t="s">
        <v>77</v>
      </c>
      <c r="AU93" s="204" t="s">
        <v>78</v>
      </c>
      <c r="AY93" s="203" t="s">
        <v>148</v>
      </c>
      <c r="BK93" s="205">
        <f>BK94+BK181+BK195+BK205+BK215+BK284+BK288+BK300</f>
        <v>0</v>
      </c>
    </row>
    <row r="94" s="12" customFormat="1" ht="22.8" customHeight="1">
      <c r="A94" s="12"/>
      <c r="B94" s="192"/>
      <c r="C94" s="193"/>
      <c r="D94" s="194" t="s">
        <v>77</v>
      </c>
      <c r="E94" s="206" t="s">
        <v>86</v>
      </c>
      <c r="F94" s="206" t="s">
        <v>149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SUM(P95:P180)</f>
        <v>0</v>
      </c>
      <c r="Q94" s="200"/>
      <c r="R94" s="201">
        <f>SUM(R95:R180)</f>
        <v>4.6249103462400001</v>
      </c>
      <c r="S94" s="200"/>
      <c r="T94" s="202">
        <f>SUM(T95:T180)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86</v>
      </c>
      <c r="AT94" s="204" t="s">
        <v>77</v>
      </c>
      <c r="AU94" s="204" t="s">
        <v>86</v>
      </c>
      <c r="AY94" s="203" t="s">
        <v>148</v>
      </c>
      <c r="BK94" s="205">
        <f>SUM(BK95:BK180)</f>
        <v>0</v>
      </c>
    </row>
    <row r="95" s="2" customFormat="1" ht="44.25" customHeight="1">
      <c r="A95" s="41"/>
      <c r="B95" s="42"/>
      <c r="C95" s="208" t="s">
        <v>86</v>
      </c>
      <c r="D95" s="208" t="s">
        <v>150</v>
      </c>
      <c r="E95" s="209" t="s">
        <v>151</v>
      </c>
      <c r="F95" s="210" t="s">
        <v>152</v>
      </c>
      <c r="G95" s="211" t="s">
        <v>153</v>
      </c>
      <c r="H95" s="212">
        <v>333.012</v>
      </c>
      <c r="I95" s="213"/>
      <c r="J95" s="214">
        <f>ROUND(I95*H95,2)</f>
        <v>0</v>
      </c>
      <c r="K95" s="210" t="s">
        <v>154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155</v>
      </c>
      <c r="AT95" s="219" t="s">
        <v>150</v>
      </c>
      <c r="AU95" s="219" t="s">
        <v>88</v>
      </c>
      <c r="AY95" s="20" t="s">
        <v>148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155</v>
      </c>
      <c r="BM95" s="219" t="s">
        <v>156</v>
      </c>
    </row>
    <row r="96" s="2" customFormat="1">
      <c r="A96" s="41"/>
      <c r="B96" s="42"/>
      <c r="C96" s="43"/>
      <c r="D96" s="221" t="s">
        <v>157</v>
      </c>
      <c r="E96" s="43"/>
      <c r="F96" s="222" t="s">
        <v>158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157</v>
      </c>
      <c r="AU96" s="20" t="s">
        <v>88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160</v>
      </c>
      <c r="G97" s="227"/>
      <c r="H97" s="231">
        <v>313.61200000000002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88</v>
      </c>
      <c r="AV97" s="13" t="s">
        <v>88</v>
      </c>
      <c r="AW97" s="13" t="s">
        <v>37</v>
      </c>
      <c r="AX97" s="13" t="s">
        <v>78</v>
      </c>
      <c r="AY97" s="237" t="s">
        <v>148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161</v>
      </c>
      <c r="G98" s="227"/>
      <c r="H98" s="231">
        <v>19.399999999999999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88</v>
      </c>
      <c r="AV98" s="13" t="s">
        <v>88</v>
      </c>
      <c r="AW98" s="13" t="s">
        <v>37</v>
      </c>
      <c r="AX98" s="13" t="s">
        <v>78</v>
      </c>
      <c r="AY98" s="237" t="s">
        <v>148</v>
      </c>
    </row>
    <row r="99" s="14" customFormat="1">
      <c r="A99" s="14"/>
      <c r="B99" s="238"/>
      <c r="C99" s="239"/>
      <c r="D99" s="228" t="s">
        <v>159</v>
      </c>
      <c r="E99" s="240" t="s">
        <v>111</v>
      </c>
      <c r="F99" s="241" t="s">
        <v>162</v>
      </c>
      <c r="G99" s="239"/>
      <c r="H99" s="242">
        <v>333.012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159</v>
      </c>
      <c r="AU99" s="248" t="s">
        <v>88</v>
      </c>
      <c r="AV99" s="14" t="s">
        <v>155</v>
      </c>
      <c r="AW99" s="14" t="s">
        <v>37</v>
      </c>
      <c r="AX99" s="14" t="s">
        <v>86</v>
      </c>
      <c r="AY99" s="248" t="s">
        <v>148</v>
      </c>
    </row>
    <row r="100" s="2" customFormat="1" ht="55.5" customHeight="1">
      <c r="A100" s="41"/>
      <c r="B100" s="42"/>
      <c r="C100" s="208" t="s">
        <v>88</v>
      </c>
      <c r="D100" s="208" t="s">
        <v>150</v>
      </c>
      <c r="E100" s="209" t="s">
        <v>163</v>
      </c>
      <c r="F100" s="210" t="s">
        <v>164</v>
      </c>
      <c r="G100" s="211" t="s">
        <v>153</v>
      </c>
      <c r="H100" s="212">
        <v>354.66199999999998</v>
      </c>
      <c r="I100" s="213"/>
      <c r="J100" s="214">
        <f>ROUND(I100*H100,2)</f>
        <v>0</v>
      </c>
      <c r="K100" s="210" t="s">
        <v>154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155</v>
      </c>
      <c r="AT100" s="219" t="s">
        <v>150</v>
      </c>
      <c r="AU100" s="219" t="s">
        <v>88</v>
      </c>
      <c r="AY100" s="20" t="s">
        <v>148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155</v>
      </c>
      <c r="BM100" s="219" t="s">
        <v>165</v>
      </c>
    </row>
    <row r="101" s="2" customFormat="1">
      <c r="A101" s="41"/>
      <c r="B101" s="42"/>
      <c r="C101" s="43"/>
      <c r="D101" s="221" t="s">
        <v>157</v>
      </c>
      <c r="E101" s="43"/>
      <c r="F101" s="222" t="s">
        <v>166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88</v>
      </c>
    </row>
    <row r="102" s="13" customFormat="1">
      <c r="A102" s="13"/>
      <c r="B102" s="226"/>
      <c r="C102" s="227"/>
      <c r="D102" s="228" t="s">
        <v>159</v>
      </c>
      <c r="E102" s="229" t="s">
        <v>19</v>
      </c>
      <c r="F102" s="230" t="s">
        <v>167</v>
      </c>
      <c r="G102" s="227"/>
      <c r="H102" s="231">
        <v>95.480000000000004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159</v>
      </c>
      <c r="AU102" s="237" t="s">
        <v>88</v>
      </c>
      <c r="AV102" s="13" t="s">
        <v>88</v>
      </c>
      <c r="AW102" s="13" t="s">
        <v>37</v>
      </c>
      <c r="AX102" s="13" t="s">
        <v>78</v>
      </c>
      <c r="AY102" s="237" t="s">
        <v>148</v>
      </c>
    </row>
    <row r="103" s="13" customFormat="1">
      <c r="A103" s="13"/>
      <c r="B103" s="226"/>
      <c r="C103" s="227"/>
      <c r="D103" s="228" t="s">
        <v>159</v>
      </c>
      <c r="E103" s="229" t="s">
        <v>19</v>
      </c>
      <c r="F103" s="230" t="s">
        <v>168</v>
      </c>
      <c r="G103" s="227"/>
      <c r="H103" s="231">
        <v>30.085000000000001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159</v>
      </c>
      <c r="AU103" s="237" t="s">
        <v>88</v>
      </c>
      <c r="AV103" s="13" t="s">
        <v>88</v>
      </c>
      <c r="AW103" s="13" t="s">
        <v>37</v>
      </c>
      <c r="AX103" s="13" t="s">
        <v>78</v>
      </c>
      <c r="AY103" s="237" t="s">
        <v>148</v>
      </c>
    </row>
    <row r="104" s="13" customFormat="1">
      <c r="A104" s="13"/>
      <c r="B104" s="226"/>
      <c r="C104" s="227"/>
      <c r="D104" s="228" t="s">
        <v>159</v>
      </c>
      <c r="E104" s="229" t="s">
        <v>19</v>
      </c>
      <c r="F104" s="230" t="s">
        <v>169</v>
      </c>
      <c r="G104" s="227"/>
      <c r="H104" s="231">
        <v>103.06999999999999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159</v>
      </c>
      <c r="AU104" s="237" t="s">
        <v>88</v>
      </c>
      <c r="AV104" s="13" t="s">
        <v>88</v>
      </c>
      <c r="AW104" s="13" t="s">
        <v>37</v>
      </c>
      <c r="AX104" s="13" t="s">
        <v>78</v>
      </c>
      <c r="AY104" s="237" t="s">
        <v>148</v>
      </c>
    </row>
    <row r="105" s="13" customFormat="1">
      <c r="A105" s="13"/>
      <c r="B105" s="226"/>
      <c r="C105" s="227"/>
      <c r="D105" s="228" t="s">
        <v>159</v>
      </c>
      <c r="E105" s="229" t="s">
        <v>19</v>
      </c>
      <c r="F105" s="230" t="s">
        <v>170</v>
      </c>
      <c r="G105" s="227"/>
      <c r="H105" s="231">
        <v>57.640000000000001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159</v>
      </c>
      <c r="AU105" s="237" t="s">
        <v>88</v>
      </c>
      <c r="AV105" s="13" t="s">
        <v>88</v>
      </c>
      <c r="AW105" s="13" t="s">
        <v>37</v>
      </c>
      <c r="AX105" s="13" t="s">
        <v>78</v>
      </c>
      <c r="AY105" s="237" t="s">
        <v>148</v>
      </c>
    </row>
    <row r="106" s="13" customFormat="1">
      <c r="A106" s="13"/>
      <c r="B106" s="226"/>
      <c r="C106" s="227"/>
      <c r="D106" s="228" t="s">
        <v>159</v>
      </c>
      <c r="E106" s="229" t="s">
        <v>19</v>
      </c>
      <c r="F106" s="230" t="s">
        <v>171</v>
      </c>
      <c r="G106" s="227"/>
      <c r="H106" s="231">
        <v>16.852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159</v>
      </c>
      <c r="AU106" s="237" t="s">
        <v>88</v>
      </c>
      <c r="AV106" s="13" t="s">
        <v>88</v>
      </c>
      <c r="AW106" s="13" t="s">
        <v>37</v>
      </c>
      <c r="AX106" s="13" t="s">
        <v>78</v>
      </c>
      <c r="AY106" s="237" t="s">
        <v>148</v>
      </c>
    </row>
    <row r="107" s="13" customFormat="1">
      <c r="A107" s="13"/>
      <c r="B107" s="226"/>
      <c r="C107" s="227"/>
      <c r="D107" s="228" t="s">
        <v>159</v>
      </c>
      <c r="E107" s="229" t="s">
        <v>19</v>
      </c>
      <c r="F107" s="230" t="s">
        <v>172</v>
      </c>
      <c r="G107" s="227"/>
      <c r="H107" s="231">
        <v>51.534999999999997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159</v>
      </c>
      <c r="AU107" s="237" t="s">
        <v>88</v>
      </c>
      <c r="AV107" s="13" t="s">
        <v>88</v>
      </c>
      <c r="AW107" s="13" t="s">
        <v>37</v>
      </c>
      <c r="AX107" s="13" t="s">
        <v>78</v>
      </c>
      <c r="AY107" s="237" t="s">
        <v>148</v>
      </c>
    </row>
    <row r="108" s="14" customFormat="1">
      <c r="A108" s="14"/>
      <c r="B108" s="238"/>
      <c r="C108" s="239"/>
      <c r="D108" s="228" t="s">
        <v>159</v>
      </c>
      <c r="E108" s="240" t="s">
        <v>108</v>
      </c>
      <c r="F108" s="241" t="s">
        <v>162</v>
      </c>
      <c r="G108" s="239"/>
      <c r="H108" s="242">
        <v>354.66199999999998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159</v>
      </c>
      <c r="AU108" s="248" t="s">
        <v>88</v>
      </c>
      <c r="AV108" s="14" t="s">
        <v>155</v>
      </c>
      <c r="AW108" s="14" t="s">
        <v>37</v>
      </c>
      <c r="AX108" s="14" t="s">
        <v>86</v>
      </c>
      <c r="AY108" s="248" t="s">
        <v>148</v>
      </c>
    </row>
    <row r="109" s="2" customFormat="1" ht="37.8" customHeight="1">
      <c r="A109" s="41"/>
      <c r="B109" s="42"/>
      <c r="C109" s="208" t="s">
        <v>173</v>
      </c>
      <c r="D109" s="208" t="s">
        <v>150</v>
      </c>
      <c r="E109" s="209" t="s">
        <v>174</v>
      </c>
      <c r="F109" s="210" t="s">
        <v>175</v>
      </c>
      <c r="G109" s="211" t="s">
        <v>176</v>
      </c>
      <c r="H109" s="212">
        <v>644.84000000000003</v>
      </c>
      <c r="I109" s="213"/>
      <c r="J109" s="214">
        <f>ROUND(I109*H109,2)</f>
        <v>0</v>
      </c>
      <c r="K109" s="210" t="s">
        <v>154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0.00083850999999999999</v>
      </c>
      <c r="R109" s="217">
        <f>Q109*H109</f>
        <v>0.54070478840000002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155</v>
      </c>
      <c r="AT109" s="219" t="s">
        <v>150</v>
      </c>
      <c r="AU109" s="219" t="s">
        <v>88</v>
      </c>
      <c r="AY109" s="20" t="s">
        <v>148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155</v>
      </c>
      <c r="BM109" s="219" t="s">
        <v>177</v>
      </c>
    </row>
    <row r="110" s="2" customFormat="1">
      <c r="A110" s="41"/>
      <c r="B110" s="42"/>
      <c r="C110" s="43"/>
      <c r="D110" s="221" t="s">
        <v>157</v>
      </c>
      <c r="E110" s="43"/>
      <c r="F110" s="222" t="s">
        <v>178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88</v>
      </c>
    </row>
    <row r="111" s="13" customFormat="1">
      <c r="A111" s="13"/>
      <c r="B111" s="226"/>
      <c r="C111" s="227"/>
      <c r="D111" s="228" t="s">
        <v>159</v>
      </c>
      <c r="E111" s="229" t="s">
        <v>19</v>
      </c>
      <c r="F111" s="230" t="s">
        <v>179</v>
      </c>
      <c r="G111" s="227"/>
      <c r="H111" s="231">
        <v>173.59999999999999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159</v>
      </c>
      <c r="AU111" s="237" t="s">
        <v>88</v>
      </c>
      <c r="AV111" s="13" t="s">
        <v>88</v>
      </c>
      <c r="AW111" s="13" t="s">
        <v>37</v>
      </c>
      <c r="AX111" s="13" t="s">
        <v>78</v>
      </c>
      <c r="AY111" s="237" t="s">
        <v>148</v>
      </c>
    </row>
    <row r="112" s="13" customFormat="1">
      <c r="A112" s="13"/>
      <c r="B112" s="226"/>
      <c r="C112" s="227"/>
      <c r="D112" s="228" t="s">
        <v>159</v>
      </c>
      <c r="E112" s="229" t="s">
        <v>19</v>
      </c>
      <c r="F112" s="230" t="s">
        <v>180</v>
      </c>
      <c r="G112" s="227"/>
      <c r="H112" s="231">
        <v>54.700000000000003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159</v>
      </c>
      <c r="AU112" s="237" t="s">
        <v>88</v>
      </c>
      <c r="AV112" s="13" t="s">
        <v>88</v>
      </c>
      <c r="AW112" s="13" t="s">
        <v>37</v>
      </c>
      <c r="AX112" s="13" t="s">
        <v>78</v>
      </c>
      <c r="AY112" s="237" t="s">
        <v>148</v>
      </c>
    </row>
    <row r="113" s="13" customFormat="1">
      <c r="A113" s="13"/>
      <c r="B113" s="226"/>
      <c r="C113" s="227"/>
      <c r="D113" s="228" t="s">
        <v>159</v>
      </c>
      <c r="E113" s="229" t="s">
        <v>19</v>
      </c>
      <c r="F113" s="230" t="s">
        <v>181</v>
      </c>
      <c r="G113" s="227"/>
      <c r="H113" s="231">
        <v>187.40000000000001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159</v>
      </c>
      <c r="AU113" s="237" t="s">
        <v>88</v>
      </c>
      <c r="AV113" s="13" t="s">
        <v>88</v>
      </c>
      <c r="AW113" s="13" t="s">
        <v>37</v>
      </c>
      <c r="AX113" s="13" t="s">
        <v>78</v>
      </c>
      <c r="AY113" s="237" t="s">
        <v>148</v>
      </c>
    </row>
    <row r="114" s="13" customFormat="1">
      <c r="A114" s="13"/>
      <c r="B114" s="226"/>
      <c r="C114" s="227"/>
      <c r="D114" s="228" t="s">
        <v>159</v>
      </c>
      <c r="E114" s="229" t="s">
        <v>19</v>
      </c>
      <c r="F114" s="230" t="s">
        <v>182</v>
      </c>
      <c r="G114" s="227"/>
      <c r="H114" s="231">
        <v>104.8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159</v>
      </c>
      <c r="AU114" s="237" t="s">
        <v>88</v>
      </c>
      <c r="AV114" s="13" t="s">
        <v>88</v>
      </c>
      <c r="AW114" s="13" t="s">
        <v>37</v>
      </c>
      <c r="AX114" s="13" t="s">
        <v>78</v>
      </c>
      <c r="AY114" s="237" t="s">
        <v>148</v>
      </c>
    </row>
    <row r="115" s="13" customFormat="1">
      <c r="A115" s="13"/>
      <c r="B115" s="226"/>
      <c r="C115" s="227"/>
      <c r="D115" s="228" t="s">
        <v>159</v>
      </c>
      <c r="E115" s="229" t="s">
        <v>19</v>
      </c>
      <c r="F115" s="230" t="s">
        <v>183</v>
      </c>
      <c r="G115" s="227"/>
      <c r="H115" s="231">
        <v>30.640000000000001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159</v>
      </c>
      <c r="AU115" s="237" t="s">
        <v>88</v>
      </c>
      <c r="AV115" s="13" t="s">
        <v>88</v>
      </c>
      <c r="AW115" s="13" t="s">
        <v>37</v>
      </c>
      <c r="AX115" s="13" t="s">
        <v>78</v>
      </c>
      <c r="AY115" s="237" t="s">
        <v>148</v>
      </c>
    </row>
    <row r="116" s="13" customFormat="1">
      <c r="A116" s="13"/>
      <c r="B116" s="226"/>
      <c r="C116" s="227"/>
      <c r="D116" s="228" t="s">
        <v>159</v>
      </c>
      <c r="E116" s="229" t="s">
        <v>19</v>
      </c>
      <c r="F116" s="230" t="s">
        <v>184</v>
      </c>
      <c r="G116" s="227"/>
      <c r="H116" s="231">
        <v>93.700000000000003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159</v>
      </c>
      <c r="AU116" s="237" t="s">
        <v>88</v>
      </c>
      <c r="AV116" s="13" t="s">
        <v>88</v>
      </c>
      <c r="AW116" s="13" t="s">
        <v>37</v>
      </c>
      <c r="AX116" s="13" t="s">
        <v>78</v>
      </c>
      <c r="AY116" s="237" t="s">
        <v>148</v>
      </c>
    </row>
    <row r="117" s="15" customFormat="1">
      <c r="A117" s="15"/>
      <c r="B117" s="249"/>
      <c r="C117" s="250"/>
      <c r="D117" s="228" t="s">
        <v>159</v>
      </c>
      <c r="E117" s="251" t="s">
        <v>185</v>
      </c>
      <c r="F117" s="252" t="s">
        <v>186</v>
      </c>
      <c r="G117" s="250"/>
      <c r="H117" s="253">
        <v>644.84000000000003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9" t="s">
        <v>159</v>
      </c>
      <c r="AU117" s="259" t="s">
        <v>88</v>
      </c>
      <c r="AV117" s="15" t="s">
        <v>173</v>
      </c>
      <c r="AW117" s="15" t="s">
        <v>37</v>
      </c>
      <c r="AX117" s="15" t="s">
        <v>86</v>
      </c>
      <c r="AY117" s="259" t="s">
        <v>148</v>
      </c>
    </row>
    <row r="118" s="2" customFormat="1" ht="44.25" customHeight="1">
      <c r="A118" s="41"/>
      <c r="B118" s="42"/>
      <c r="C118" s="208" t="s">
        <v>155</v>
      </c>
      <c r="D118" s="208" t="s">
        <v>150</v>
      </c>
      <c r="E118" s="209" t="s">
        <v>187</v>
      </c>
      <c r="F118" s="210" t="s">
        <v>188</v>
      </c>
      <c r="G118" s="211" t="s">
        <v>176</v>
      </c>
      <c r="H118" s="212">
        <v>644.84000000000003</v>
      </c>
      <c r="I118" s="213"/>
      <c r="J118" s="214">
        <f>ROUND(I118*H118,2)</f>
        <v>0</v>
      </c>
      <c r="K118" s="210" t="s">
        <v>154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155</v>
      </c>
      <c r="AT118" s="219" t="s">
        <v>150</v>
      </c>
      <c r="AU118" s="219" t="s">
        <v>88</v>
      </c>
      <c r="AY118" s="20" t="s">
        <v>148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155</v>
      </c>
      <c r="BM118" s="219" t="s">
        <v>189</v>
      </c>
    </row>
    <row r="119" s="2" customFormat="1">
      <c r="A119" s="41"/>
      <c r="B119" s="42"/>
      <c r="C119" s="43"/>
      <c r="D119" s="221" t="s">
        <v>157</v>
      </c>
      <c r="E119" s="43"/>
      <c r="F119" s="222" t="s">
        <v>190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157</v>
      </c>
      <c r="AU119" s="20" t="s">
        <v>88</v>
      </c>
    </row>
    <row r="120" s="2" customFormat="1" ht="24.15" customHeight="1">
      <c r="A120" s="41"/>
      <c r="B120" s="42"/>
      <c r="C120" s="208" t="s">
        <v>191</v>
      </c>
      <c r="D120" s="208" t="s">
        <v>150</v>
      </c>
      <c r="E120" s="209" t="s">
        <v>192</v>
      </c>
      <c r="F120" s="210" t="s">
        <v>193</v>
      </c>
      <c r="G120" s="211" t="s">
        <v>176</v>
      </c>
      <c r="H120" s="212">
        <v>98.790000000000006</v>
      </c>
      <c r="I120" s="213"/>
      <c r="J120" s="214">
        <f>ROUND(I120*H120,2)</f>
        <v>0</v>
      </c>
      <c r="K120" s="210" t="s">
        <v>154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0.00070100000000000002</v>
      </c>
      <c r="R120" s="217">
        <f>Q120*H120</f>
        <v>0.069251790000000008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155</v>
      </c>
      <c r="AT120" s="219" t="s">
        <v>150</v>
      </c>
      <c r="AU120" s="219" t="s">
        <v>88</v>
      </c>
      <c r="AY120" s="20" t="s">
        <v>148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155</v>
      </c>
      <c r="BM120" s="219" t="s">
        <v>194</v>
      </c>
    </row>
    <row r="121" s="2" customFormat="1">
      <c r="A121" s="41"/>
      <c r="B121" s="42"/>
      <c r="C121" s="43"/>
      <c r="D121" s="221" t="s">
        <v>157</v>
      </c>
      <c r="E121" s="43"/>
      <c r="F121" s="222" t="s">
        <v>195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157</v>
      </c>
      <c r="AU121" s="20" t="s">
        <v>88</v>
      </c>
    </row>
    <row r="122" s="13" customFormat="1">
      <c r="A122" s="13"/>
      <c r="B122" s="226"/>
      <c r="C122" s="227"/>
      <c r="D122" s="228" t="s">
        <v>159</v>
      </c>
      <c r="E122" s="229" t="s">
        <v>19</v>
      </c>
      <c r="F122" s="230" t="s">
        <v>196</v>
      </c>
      <c r="G122" s="227"/>
      <c r="H122" s="231">
        <v>98.790000000000006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159</v>
      </c>
      <c r="AU122" s="237" t="s">
        <v>88</v>
      </c>
      <c r="AV122" s="13" t="s">
        <v>88</v>
      </c>
      <c r="AW122" s="13" t="s">
        <v>37</v>
      </c>
      <c r="AX122" s="13" t="s">
        <v>86</v>
      </c>
      <c r="AY122" s="237" t="s">
        <v>148</v>
      </c>
    </row>
    <row r="123" s="2" customFormat="1" ht="44.25" customHeight="1">
      <c r="A123" s="41"/>
      <c r="B123" s="42"/>
      <c r="C123" s="208" t="s">
        <v>197</v>
      </c>
      <c r="D123" s="208" t="s">
        <v>150</v>
      </c>
      <c r="E123" s="209" t="s">
        <v>198</v>
      </c>
      <c r="F123" s="210" t="s">
        <v>199</v>
      </c>
      <c r="G123" s="211" t="s">
        <v>176</v>
      </c>
      <c r="H123" s="212">
        <v>98.790000000000006</v>
      </c>
      <c r="I123" s="213"/>
      <c r="J123" s="214">
        <f>ROUND(I123*H123,2)</f>
        <v>0</v>
      </c>
      <c r="K123" s="210" t="s">
        <v>154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155</v>
      </c>
      <c r="AT123" s="219" t="s">
        <v>150</v>
      </c>
      <c r="AU123" s="219" t="s">
        <v>88</v>
      </c>
      <c r="AY123" s="20" t="s">
        <v>148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155</v>
      </c>
      <c r="BM123" s="219" t="s">
        <v>200</v>
      </c>
    </row>
    <row r="124" s="2" customFormat="1">
      <c r="A124" s="41"/>
      <c r="B124" s="42"/>
      <c r="C124" s="43"/>
      <c r="D124" s="221" t="s">
        <v>157</v>
      </c>
      <c r="E124" s="43"/>
      <c r="F124" s="222" t="s">
        <v>201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157</v>
      </c>
      <c r="AU124" s="20" t="s">
        <v>88</v>
      </c>
    </row>
    <row r="125" s="2" customFormat="1" ht="33" customHeight="1">
      <c r="A125" s="41"/>
      <c r="B125" s="42"/>
      <c r="C125" s="208" t="s">
        <v>202</v>
      </c>
      <c r="D125" s="208" t="s">
        <v>150</v>
      </c>
      <c r="E125" s="209" t="s">
        <v>203</v>
      </c>
      <c r="F125" s="210" t="s">
        <v>204</v>
      </c>
      <c r="G125" s="211" t="s">
        <v>153</v>
      </c>
      <c r="H125" s="212">
        <v>333.012</v>
      </c>
      <c r="I125" s="213"/>
      <c r="J125" s="214">
        <f>ROUND(I125*H125,2)</f>
        <v>0</v>
      </c>
      <c r="K125" s="210" t="s">
        <v>154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0.00045731999999999999</v>
      </c>
      <c r="R125" s="217">
        <f>Q125*H125</f>
        <v>0.15229304784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155</v>
      </c>
      <c r="AT125" s="219" t="s">
        <v>150</v>
      </c>
      <c r="AU125" s="219" t="s">
        <v>88</v>
      </c>
      <c r="AY125" s="20" t="s">
        <v>148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155</v>
      </c>
      <c r="BM125" s="219" t="s">
        <v>205</v>
      </c>
    </row>
    <row r="126" s="2" customFormat="1">
      <c r="A126" s="41"/>
      <c r="B126" s="42"/>
      <c r="C126" s="43"/>
      <c r="D126" s="221" t="s">
        <v>157</v>
      </c>
      <c r="E126" s="43"/>
      <c r="F126" s="222" t="s">
        <v>206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157</v>
      </c>
      <c r="AU126" s="20" t="s">
        <v>88</v>
      </c>
    </row>
    <row r="127" s="13" customFormat="1">
      <c r="A127" s="13"/>
      <c r="B127" s="226"/>
      <c r="C127" s="227"/>
      <c r="D127" s="228" t="s">
        <v>159</v>
      </c>
      <c r="E127" s="229" t="s">
        <v>19</v>
      </c>
      <c r="F127" s="230" t="s">
        <v>111</v>
      </c>
      <c r="G127" s="227"/>
      <c r="H127" s="231">
        <v>333.012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159</v>
      </c>
      <c r="AU127" s="237" t="s">
        <v>88</v>
      </c>
      <c r="AV127" s="13" t="s">
        <v>88</v>
      </c>
      <c r="AW127" s="13" t="s">
        <v>37</v>
      </c>
      <c r="AX127" s="13" t="s">
        <v>86</v>
      </c>
      <c r="AY127" s="237" t="s">
        <v>148</v>
      </c>
    </row>
    <row r="128" s="2" customFormat="1" ht="37.8" customHeight="1">
      <c r="A128" s="41"/>
      <c r="B128" s="42"/>
      <c r="C128" s="208" t="s">
        <v>207</v>
      </c>
      <c r="D128" s="208" t="s">
        <v>150</v>
      </c>
      <c r="E128" s="209" t="s">
        <v>208</v>
      </c>
      <c r="F128" s="210" t="s">
        <v>209</v>
      </c>
      <c r="G128" s="211" t="s">
        <v>153</v>
      </c>
      <c r="H128" s="212">
        <v>333.012</v>
      </c>
      <c r="I128" s="213"/>
      <c r="J128" s="214">
        <f>ROUND(I128*H128,2)</f>
        <v>0</v>
      </c>
      <c r="K128" s="210" t="s">
        <v>154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155</v>
      </c>
      <c r="AT128" s="219" t="s">
        <v>150</v>
      </c>
      <c r="AU128" s="219" t="s">
        <v>88</v>
      </c>
      <c r="AY128" s="20" t="s">
        <v>148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155</v>
      </c>
      <c r="BM128" s="219" t="s">
        <v>210</v>
      </c>
    </row>
    <row r="129" s="2" customFormat="1">
      <c r="A129" s="41"/>
      <c r="B129" s="42"/>
      <c r="C129" s="43"/>
      <c r="D129" s="221" t="s">
        <v>157</v>
      </c>
      <c r="E129" s="43"/>
      <c r="F129" s="222" t="s">
        <v>211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157</v>
      </c>
      <c r="AU129" s="20" t="s">
        <v>88</v>
      </c>
    </row>
    <row r="130" s="2" customFormat="1" ht="24.15" customHeight="1">
      <c r="A130" s="41"/>
      <c r="B130" s="42"/>
      <c r="C130" s="208" t="s">
        <v>212</v>
      </c>
      <c r="D130" s="208" t="s">
        <v>150</v>
      </c>
      <c r="E130" s="209" t="s">
        <v>213</v>
      </c>
      <c r="F130" s="210" t="s">
        <v>214</v>
      </c>
      <c r="G130" s="211" t="s">
        <v>215</v>
      </c>
      <c r="H130" s="212">
        <v>20</v>
      </c>
      <c r="I130" s="213"/>
      <c r="J130" s="214">
        <f>ROUND(I130*H130,2)</f>
        <v>0</v>
      </c>
      <c r="K130" s="210" t="s">
        <v>154</v>
      </c>
      <c r="L130" s="47"/>
      <c r="M130" s="215" t="s">
        <v>19</v>
      </c>
      <c r="N130" s="216" t="s">
        <v>49</v>
      </c>
      <c r="O130" s="87"/>
      <c r="P130" s="217">
        <f>O130*H130</f>
        <v>0</v>
      </c>
      <c r="Q130" s="217">
        <v>0.15478303600000001</v>
      </c>
      <c r="R130" s="217">
        <f>Q130*H130</f>
        <v>3.0956607200000001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155</v>
      </c>
      <c r="AT130" s="219" t="s">
        <v>150</v>
      </c>
      <c r="AU130" s="219" t="s">
        <v>88</v>
      </c>
      <c r="AY130" s="20" t="s">
        <v>148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86</v>
      </c>
      <c r="BK130" s="220">
        <f>ROUND(I130*H130,2)</f>
        <v>0</v>
      </c>
      <c r="BL130" s="20" t="s">
        <v>155</v>
      </c>
      <c r="BM130" s="219" t="s">
        <v>216</v>
      </c>
    </row>
    <row r="131" s="2" customFormat="1">
      <c r="A131" s="41"/>
      <c r="B131" s="42"/>
      <c r="C131" s="43"/>
      <c r="D131" s="221" t="s">
        <v>157</v>
      </c>
      <c r="E131" s="43"/>
      <c r="F131" s="222" t="s">
        <v>217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157</v>
      </c>
      <c r="AU131" s="20" t="s">
        <v>88</v>
      </c>
    </row>
    <row r="132" s="13" customFormat="1">
      <c r="A132" s="13"/>
      <c r="B132" s="226"/>
      <c r="C132" s="227"/>
      <c r="D132" s="228" t="s">
        <v>159</v>
      </c>
      <c r="E132" s="229" t="s">
        <v>19</v>
      </c>
      <c r="F132" s="230" t="s">
        <v>218</v>
      </c>
      <c r="G132" s="227"/>
      <c r="H132" s="231">
        <v>20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159</v>
      </c>
      <c r="AU132" s="237" t="s">
        <v>88</v>
      </c>
      <c r="AV132" s="13" t="s">
        <v>88</v>
      </c>
      <c r="AW132" s="13" t="s">
        <v>37</v>
      </c>
      <c r="AX132" s="13" t="s">
        <v>86</v>
      </c>
      <c r="AY132" s="237" t="s">
        <v>148</v>
      </c>
    </row>
    <row r="133" s="2" customFormat="1" ht="24.15" customHeight="1">
      <c r="A133" s="41"/>
      <c r="B133" s="42"/>
      <c r="C133" s="260" t="s">
        <v>219</v>
      </c>
      <c r="D133" s="260" t="s">
        <v>220</v>
      </c>
      <c r="E133" s="261" t="s">
        <v>221</v>
      </c>
      <c r="F133" s="262" t="s">
        <v>222</v>
      </c>
      <c r="G133" s="263" t="s">
        <v>223</v>
      </c>
      <c r="H133" s="264">
        <v>0.75800000000000001</v>
      </c>
      <c r="I133" s="265"/>
      <c r="J133" s="266">
        <f>ROUND(I133*H133,2)</f>
        <v>0</v>
      </c>
      <c r="K133" s="262" t="s">
        <v>154</v>
      </c>
      <c r="L133" s="267"/>
      <c r="M133" s="268" t="s">
        <v>19</v>
      </c>
      <c r="N133" s="269" t="s">
        <v>49</v>
      </c>
      <c r="O133" s="87"/>
      <c r="P133" s="217">
        <f>O133*H133</f>
        <v>0</v>
      </c>
      <c r="Q133" s="217">
        <v>1</v>
      </c>
      <c r="R133" s="217">
        <f>Q133*H133</f>
        <v>0.75800000000000001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207</v>
      </c>
      <c r="AT133" s="219" t="s">
        <v>220</v>
      </c>
      <c r="AU133" s="219" t="s">
        <v>88</v>
      </c>
      <c r="AY133" s="20" t="s">
        <v>148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155</v>
      </c>
      <c r="BM133" s="219" t="s">
        <v>224</v>
      </c>
    </row>
    <row r="134" s="13" customFormat="1">
      <c r="A134" s="13"/>
      <c r="B134" s="226"/>
      <c r="C134" s="227"/>
      <c r="D134" s="228" t="s">
        <v>159</v>
      </c>
      <c r="E134" s="227"/>
      <c r="F134" s="230" t="s">
        <v>225</v>
      </c>
      <c r="G134" s="227"/>
      <c r="H134" s="231">
        <v>0.75800000000000001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159</v>
      </c>
      <c r="AU134" s="237" t="s">
        <v>88</v>
      </c>
      <c r="AV134" s="13" t="s">
        <v>88</v>
      </c>
      <c r="AW134" s="13" t="s">
        <v>4</v>
      </c>
      <c r="AX134" s="13" t="s">
        <v>86</v>
      </c>
      <c r="AY134" s="237" t="s">
        <v>148</v>
      </c>
    </row>
    <row r="135" s="2" customFormat="1" ht="37.8" customHeight="1">
      <c r="A135" s="41"/>
      <c r="B135" s="42"/>
      <c r="C135" s="208" t="s">
        <v>226</v>
      </c>
      <c r="D135" s="208" t="s">
        <v>150</v>
      </c>
      <c r="E135" s="209" t="s">
        <v>227</v>
      </c>
      <c r="F135" s="210" t="s">
        <v>228</v>
      </c>
      <c r="G135" s="211" t="s">
        <v>176</v>
      </c>
      <c r="H135" s="212">
        <v>60</v>
      </c>
      <c r="I135" s="213"/>
      <c r="J135" s="214">
        <f>ROUND(I135*H135,2)</f>
        <v>0</v>
      </c>
      <c r="K135" s="210" t="s">
        <v>154</v>
      </c>
      <c r="L135" s="47"/>
      <c r="M135" s="215" t="s">
        <v>19</v>
      </c>
      <c r="N135" s="216" t="s">
        <v>49</v>
      </c>
      <c r="O135" s="87"/>
      <c r="P135" s="217">
        <f>O135*H135</f>
        <v>0</v>
      </c>
      <c r="Q135" s="217">
        <v>0.00014999999999999999</v>
      </c>
      <c r="R135" s="217">
        <f>Q135*H135</f>
        <v>0.0089999999999999993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155</v>
      </c>
      <c r="AT135" s="219" t="s">
        <v>150</v>
      </c>
      <c r="AU135" s="219" t="s">
        <v>88</v>
      </c>
      <c r="AY135" s="20" t="s">
        <v>148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155</v>
      </c>
      <c r="BM135" s="219" t="s">
        <v>229</v>
      </c>
    </row>
    <row r="136" s="2" customFormat="1">
      <c r="A136" s="41"/>
      <c r="B136" s="42"/>
      <c r="C136" s="43"/>
      <c r="D136" s="221" t="s">
        <v>157</v>
      </c>
      <c r="E136" s="43"/>
      <c r="F136" s="222" t="s">
        <v>230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157</v>
      </c>
      <c r="AU136" s="20" t="s">
        <v>88</v>
      </c>
    </row>
    <row r="137" s="13" customFormat="1">
      <c r="A137" s="13"/>
      <c r="B137" s="226"/>
      <c r="C137" s="227"/>
      <c r="D137" s="228" t="s">
        <v>159</v>
      </c>
      <c r="E137" s="229" t="s">
        <v>19</v>
      </c>
      <c r="F137" s="230" t="s">
        <v>231</v>
      </c>
      <c r="G137" s="227"/>
      <c r="H137" s="231">
        <v>60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159</v>
      </c>
      <c r="AU137" s="237" t="s">
        <v>88</v>
      </c>
      <c r="AV137" s="13" t="s">
        <v>88</v>
      </c>
      <c r="AW137" s="13" t="s">
        <v>37</v>
      </c>
      <c r="AX137" s="13" t="s">
        <v>86</v>
      </c>
      <c r="AY137" s="237" t="s">
        <v>148</v>
      </c>
    </row>
    <row r="138" s="2" customFormat="1" ht="37.8" customHeight="1">
      <c r="A138" s="41"/>
      <c r="B138" s="42"/>
      <c r="C138" s="208" t="s">
        <v>8</v>
      </c>
      <c r="D138" s="208" t="s">
        <v>150</v>
      </c>
      <c r="E138" s="209" t="s">
        <v>232</v>
      </c>
      <c r="F138" s="210" t="s">
        <v>233</v>
      </c>
      <c r="G138" s="211" t="s">
        <v>176</v>
      </c>
      <c r="H138" s="212">
        <v>60</v>
      </c>
      <c r="I138" s="213"/>
      <c r="J138" s="214">
        <f>ROUND(I138*H138,2)</f>
        <v>0</v>
      </c>
      <c r="K138" s="210" t="s">
        <v>154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155</v>
      </c>
      <c r="AT138" s="219" t="s">
        <v>150</v>
      </c>
      <c r="AU138" s="219" t="s">
        <v>88</v>
      </c>
      <c r="AY138" s="20" t="s">
        <v>148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155</v>
      </c>
      <c r="BM138" s="219" t="s">
        <v>234</v>
      </c>
    </row>
    <row r="139" s="2" customFormat="1">
      <c r="A139" s="41"/>
      <c r="B139" s="42"/>
      <c r="C139" s="43"/>
      <c r="D139" s="221" t="s">
        <v>157</v>
      </c>
      <c r="E139" s="43"/>
      <c r="F139" s="222" t="s">
        <v>235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157</v>
      </c>
      <c r="AU139" s="20" t="s">
        <v>88</v>
      </c>
    </row>
    <row r="140" s="2" customFormat="1" ht="16.5" customHeight="1">
      <c r="A140" s="41"/>
      <c r="B140" s="42"/>
      <c r="C140" s="260" t="s">
        <v>236</v>
      </c>
      <c r="D140" s="260" t="s">
        <v>220</v>
      </c>
      <c r="E140" s="261" t="s">
        <v>237</v>
      </c>
      <c r="F140" s="262" t="s">
        <v>238</v>
      </c>
      <c r="G140" s="263" t="s">
        <v>176</v>
      </c>
      <c r="H140" s="264">
        <v>60</v>
      </c>
      <c r="I140" s="265"/>
      <c r="J140" s="266">
        <f>ROUND(I140*H140,2)</f>
        <v>0</v>
      </c>
      <c r="K140" s="262" t="s">
        <v>19</v>
      </c>
      <c r="L140" s="267"/>
      <c r="M140" s="268" t="s">
        <v>19</v>
      </c>
      <c r="N140" s="269" t="s">
        <v>49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207</v>
      </c>
      <c r="AT140" s="219" t="s">
        <v>220</v>
      </c>
      <c r="AU140" s="219" t="s">
        <v>88</v>
      </c>
      <c r="AY140" s="20" t="s">
        <v>148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155</v>
      </c>
      <c r="BM140" s="219" t="s">
        <v>239</v>
      </c>
    </row>
    <row r="141" s="2" customFormat="1" ht="37.8" customHeight="1">
      <c r="A141" s="41"/>
      <c r="B141" s="42"/>
      <c r="C141" s="208" t="s">
        <v>240</v>
      </c>
      <c r="D141" s="208" t="s">
        <v>150</v>
      </c>
      <c r="E141" s="209" t="s">
        <v>241</v>
      </c>
      <c r="F141" s="210" t="s">
        <v>242</v>
      </c>
      <c r="G141" s="211" t="s">
        <v>176</v>
      </c>
      <c r="H141" s="212">
        <v>60</v>
      </c>
      <c r="I141" s="213"/>
      <c r="J141" s="214">
        <f>ROUND(I141*H141,2)</f>
        <v>0</v>
      </c>
      <c r="K141" s="210" t="s">
        <v>154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155</v>
      </c>
      <c r="AT141" s="219" t="s">
        <v>150</v>
      </c>
      <c r="AU141" s="219" t="s">
        <v>88</v>
      </c>
      <c r="AY141" s="20" t="s">
        <v>148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155</v>
      </c>
      <c r="BM141" s="219" t="s">
        <v>243</v>
      </c>
    </row>
    <row r="142" s="2" customFormat="1">
      <c r="A142" s="41"/>
      <c r="B142" s="42"/>
      <c r="C142" s="43"/>
      <c r="D142" s="221" t="s">
        <v>157</v>
      </c>
      <c r="E142" s="43"/>
      <c r="F142" s="222" t="s">
        <v>244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157</v>
      </c>
      <c r="AU142" s="20" t="s">
        <v>88</v>
      </c>
    </row>
    <row r="143" s="2" customFormat="1" ht="62.7" customHeight="1">
      <c r="A143" s="41"/>
      <c r="B143" s="42"/>
      <c r="C143" s="208" t="s">
        <v>245</v>
      </c>
      <c r="D143" s="208" t="s">
        <v>150</v>
      </c>
      <c r="E143" s="209" t="s">
        <v>246</v>
      </c>
      <c r="F143" s="210" t="s">
        <v>247</v>
      </c>
      <c r="G143" s="211" t="s">
        <v>153</v>
      </c>
      <c r="H143" s="212">
        <v>791.35400000000004</v>
      </c>
      <c r="I143" s="213"/>
      <c r="J143" s="214">
        <f>ROUND(I143*H143,2)</f>
        <v>0</v>
      </c>
      <c r="K143" s="210" t="s">
        <v>154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155</v>
      </c>
      <c r="AT143" s="219" t="s">
        <v>150</v>
      </c>
      <c r="AU143" s="219" t="s">
        <v>88</v>
      </c>
      <c r="AY143" s="20" t="s">
        <v>148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155</v>
      </c>
      <c r="BM143" s="219" t="s">
        <v>248</v>
      </c>
    </row>
    <row r="144" s="2" customFormat="1">
      <c r="A144" s="41"/>
      <c r="B144" s="42"/>
      <c r="C144" s="43"/>
      <c r="D144" s="221" t="s">
        <v>157</v>
      </c>
      <c r="E144" s="43"/>
      <c r="F144" s="222" t="s">
        <v>249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157</v>
      </c>
      <c r="AU144" s="20" t="s">
        <v>88</v>
      </c>
    </row>
    <row r="145" s="16" customFormat="1">
      <c r="A145" s="16"/>
      <c r="B145" s="270"/>
      <c r="C145" s="271"/>
      <c r="D145" s="228" t="s">
        <v>159</v>
      </c>
      <c r="E145" s="272" t="s">
        <v>19</v>
      </c>
      <c r="F145" s="273" t="s">
        <v>250</v>
      </c>
      <c r="G145" s="271"/>
      <c r="H145" s="272" t="s">
        <v>19</v>
      </c>
      <c r="I145" s="274"/>
      <c r="J145" s="271"/>
      <c r="K145" s="271"/>
      <c r="L145" s="275"/>
      <c r="M145" s="276"/>
      <c r="N145" s="277"/>
      <c r="O145" s="277"/>
      <c r="P145" s="277"/>
      <c r="Q145" s="277"/>
      <c r="R145" s="277"/>
      <c r="S145" s="277"/>
      <c r="T145" s="27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9" t="s">
        <v>159</v>
      </c>
      <c r="AU145" s="279" t="s">
        <v>88</v>
      </c>
      <c r="AV145" s="16" t="s">
        <v>86</v>
      </c>
      <c r="AW145" s="16" t="s">
        <v>37</v>
      </c>
      <c r="AX145" s="16" t="s">
        <v>78</v>
      </c>
      <c r="AY145" s="279" t="s">
        <v>148</v>
      </c>
    </row>
    <row r="146" s="13" customFormat="1">
      <c r="A146" s="13"/>
      <c r="B146" s="226"/>
      <c r="C146" s="227"/>
      <c r="D146" s="228" t="s">
        <v>159</v>
      </c>
      <c r="E146" s="229" t="s">
        <v>95</v>
      </c>
      <c r="F146" s="230" t="s">
        <v>251</v>
      </c>
      <c r="G146" s="227"/>
      <c r="H146" s="231">
        <v>791.35400000000004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159</v>
      </c>
      <c r="AU146" s="237" t="s">
        <v>88</v>
      </c>
      <c r="AV146" s="13" t="s">
        <v>88</v>
      </c>
      <c r="AW146" s="13" t="s">
        <v>37</v>
      </c>
      <c r="AX146" s="13" t="s">
        <v>86</v>
      </c>
      <c r="AY146" s="237" t="s">
        <v>148</v>
      </c>
    </row>
    <row r="147" s="2" customFormat="1" ht="62.7" customHeight="1">
      <c r="A147" s="41"/>
      <c r="B147" s="42"/>
      <c r="C147" s="208" t="s">
        <v>252</v>
      </c>
      <c r="D147" s="208" t="s">
        <v>150</v>
      </c>
      <c r="E147" s="209" t="s">
        <v>253</v>
      </c>
      <c r="F147" s="210" t="s">
        <v>254</v>
      </c>
      <c r="G147" s="211" t="s">
        <v>153</v>
      </c>
      <c r="H147" s="212">
        <v>291.99700000000001</v>
      </c>
      <c r="I147" s="213"/>
      <c r="J147" s="214">
        <f>ROUND(I147*H147,2)</f>
        <v>0</v>
      </c>
      <c r="K147" s="210" t="s">
        <v>154</v>
      </c>
      <c r="L147" s="47"/>
      <c r="M147" s="215" t="s">
        <v>19</v>
      </c>
      <c r="N147" s="216" t="s">
        <v>49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155</v>
      </c>
      <c r="AT147" s="219" t="s">
        <v>150</v>
      </c>
      <c r="AU147" s="219" t="s">
        <v>88</v>
      </c>
      <c r="AY147" s="20" t="s">
        <v>148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155</v>
      </c>
      <c r="BM147" s="219" t="s">
        <v>255</v>
      </c>
    </row>
    <row r="148" s="2" customFormat="1">
      <c r="A148" s="41"/>
      <c r="B148" s="42"/>
      <c r="C148" s="43"/>
      <c r="D148" s="221" t="s">
        <v>157</v>
      </c>
      <c r="E148" s="43"/>
      <c r="F148" s="222" t="s">
        <v>256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157</v>
      </c>
      <c r="AU148" s="20" t="s">
        <v>88</v>
      </c>
    </row>
    <row r="149" s="13" customFormat="1">
      <c r="A149" s="13"/>
      <c r="B149" s="226"/>
      <c r="C149" s="227"/>
      <c r="D149" s="228" t="s">
        <v>159</v>
      </c>
      <c r="E149" s="229" t="s">
        <v>19</v>
      </c>
      <c r="F149" s="230" t="s">
        <v>257</v>
      </c>
      <c r="G149" s="227"/>
      <c r="H149" s="231">
        <v>134.12799999999999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159</v>
      </c>
      <c r="AU149" s="237" t="s">
        <v>88</v>
      </c>
      <c r="AV149" s="13" t="s">
        <v>88</v>
      </c>
      <c r="AW149" s="13" t="s">
        <v>37</v>
      </c>
      <c r="AX149" s="13" t="s">
        <v>78</v>
      </c>
      <c r="AY149" s="237" t="s">
        <v>148</v>
      </c>
    </row>
    <row r="150" s="13" customFormat="1">
      <c r="A150" s="13"/>
      <c r="B150" s="226"/>
      <c r="C150" s="227"/>
      <c r="D150" s="228" t="s">
        <v>159</v>
      </c>
      <c r="E150" s="229" t="s">
        <v>19</v>
      </c>
      <c r="F150" s="230" t="s">
        <v>258</v>
      </c>
      <c r="G150" s="227"/>
      <c r="H150" s="231">
        <v>137.124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159</v>
      </c>
      <c r="AU150" s="237" t="s">
        <v>88</v>
      </c>
      <c r="AV150" s="13" t="s">
        <v>88</v>
      </c>
      <c r="AW150" s="13" t="s">
        <v>37</v>
      </c>
      <c r="AX150" s="13" t="s">
        <v>78</v>
      </c>
      <c r="AY150" s="237" t="s">
        <v>148</v>
      </c>
    </row>
    <row r="151" s="13" customFormat="1">
      <c r="A151" s="13"/>
      <c r="B151" s="226"/>
      <c r="C151" s="227"/>
      <c r="D151" s="228" t="s">
        <v>159</v>
      </c>
      <c r="E151" s="229" t="s">
        <v>19</v>
      </c>
      <c r="F151" s="230" t="s">
        <v>259</v>
      </c>
      <c r="G151" s="227"/>
      <c r="H151" s="231">
        <v>9.3000000000000007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159</v>
      </c>
      <c r="AU151" s="237" t="s">
        <v>88</v>
      </c>
      <c r="AV151" s="13" t="s">
        <v>88</v>
      </c>
      <c r="AW151" s="13" t="s">
        <v>37</v>
      </c>
      <c r="AX151" s="13" t="s">
        <v>78</v>
      </c>
      <c r="AY151" s="237" t="s">
        <v>148</v>
      </c>
    </row>
    <row r="152" s="13" customFormat="1">
      <c r="A152" s="13"/>
      <c r="B152" s="226"/>
      <c r="C152" s="227"/>
      <c r="D152" s="228" t="s">
        <v>159</v>
      </c>
      <c r="E152" s="229" t="s">
        <v>19</v>
      </c>
      <c r="F152" s="230" t="s">
        <v>260</v>
      </c>
      <c r="G152" s="227"/>
      <c r="H152" s="231">
        <v>11.445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159</v>
      </c>
      <c r="AU152" s="237" t="s">
        <v>88</v>
      </c>
      <c r="AV152" s="13" t="s">
        <v>88</v>
      </c>
      <c r="AW152" s="13" t="s">
        <v>37</v>
      </c>
      <c r="AX152" s="13" t="s">
        <v>78</v>
      </c>
      <c r="AY152" s="237" t="s">
        <v>148</v>
      </c>
    </row>
    <row r="153" s="14" customFormat="1">
      <c r="A153" s="14"/>
      <c r="B153" s="238"/>
      <c r="C153" s="239"/>
      <c r="D153" s="228" t="s">
        <v>159</v>
      </c>
      <c r="E153" s="240" t="s">
        <v>102</v>
      </c>
      <c r="F153" s="241" t="s">
        <v>162</v>
      </c>
      <c r="G153" s="239"/>
      <c r="H153" s="242">
        <v>291.99700000000001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159</v>
      </c>
      <c r="AU153" s="248" t="s">
        <v>88</v>
      </c>
      <c r="AV153" s="14" t="s">
        <v>155</v>
      </c>
      <c r="AW153" s="14" t="s">
        <v>37</v>
      </c>
      <c r="AX153" s="14" t="s">
        <v>86</v>
      </c>
      <c r="AY153" s="248" t="s">
        <v>148</v>
      </c>
    </row>
    <row r="154" s="2" customFormat="1" ht="44.25" customHeight="1">
      <c r="A154" s="41"/>
      <c r="B154" s="42"/>
      <c r="C154" s="208" t="s">
        <v>261</v>
      </c>
      <c r="D154" s="208" t="s">
        <v>150</v>
      </c>
      <c r="E154" s="209" t="s">
        <v>262</v>
      </c>
      <c r="F154" s="210" t="s">
        <v>263</v>
      </c>
      <c r="G154" s="211" t="s">
        <v>153</v>
      </c>
      <c r="H154" s="212">
        <v>1083.3510000000001</v>
      </c>
      <c r="I154" s="213"/>
      <c r="J154" s="214">
        <f>ROUND(I154*H154,2)</f>
        <v>0</v>
      </c>
      <c r="K154" s="210" t="s">
        <v>154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155</v>
      </c>
      <c r="AT154" s="219" t="s">
        <v>150</v>
      </c>
      <c r="AU154" s="219" t="s">
        <v>88</v>
      </c>
      <c r="AY154" s="20" t="s">
        <v>148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155</v>
      </c>
      <c r="BM154" s="219" t="s">
        <v>264</v>
      </c>
    </row>
    <row r="155" s="2" customFormat="1">
      <c r="A155" s="41"/>
      <c r="B155" s="42"/>
      <c r="C155" s="43"/>
      <c r="D155" s="221" t="s">
        <v>157</v>
      </c>
      <c r="E155" s="43"/>
      <c r="F155" s="222" t="s">
        <v>265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157</v>
      </c>
      <c r="AU155" s="20" t="s">
        <v>88</v>
      </c>
    </row>
    <row r="156" s="16" customFormat="1">
      <c r="A156" s="16"/>
      <c r="B156" s="270"/>
      <c r="C156" s="271"/>
      <c r="D156" s="228" t="s">
        <v>159</v>
      </c>
      <c r="E156" s="272" t="s">
        <v>19</v>
      </c>
      <c r="F156" s="273" t="s">
        <v>266</v>
      </c>
      <c r="G156" s="271"/>
      <c r="H156" s="272" t="s">
        <v>19</v>
      </c>
      <c r="I156" s="274"/>
      <c r="J156" s="271"/>
      <c r="K156" s="271"/>
      <c r="L156" s="275"/>
      <c r="M156" s="276"/>
      <c r="N156" s="277"/>
      <c r="O156" s="277"/>
      <c r="P156" s="277"/>
      <c r="Q156" s="277"/>
      <c r="R156" s="277"/>
      <c r="S156" s="277"/>
      <c r="T156" s="27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9" t="s">
        <v>159</v>
      </c>
      <c r="AU156" s="279" t="s">
        <v>88</v>
      </c>
      <c r="AV156" s="16" t="s">
        <v>86</v>
      </c>
      <c r="AW156" s="16" t="s">
        <v>37</v>
      </c>
      <c r="AX156" s="16" t="s">
        <v>78</v>
      </c>
      <c r="AY156" s="279" t="s">
        <v>148</v>
      </c>
    </row>
    <row r="157" s="13" customFormat="1">
      <c r="A157" s="13"/>
      <c r="B157" s="226"/>
      <c r="C157" s="227"/>
      <c r="D157" s="228" t="s">
        <v>159</v>
      </c>
      <c r="E157" s="229" t="s">
        <v>19</v>
      </c>
      <c r="F157" s="230" t="s">
        <v>95</v>
      </c>
      <c r="G157" s="227"/>
      <c r="H157" s="231">
        <v>791.35400000000004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159</v>
      </c>
      <c r="AU157" s="237" t="s">
        <v>88</v>
      </c>
      <c r="AV157" s="13" t="s">
        <v>88</v>
      </c>
      <c r="AW157" s="13" t="s">
        <v>37</v>
      </c>
      <c r="AX157" s="13" t="s">
        <v>78</v>
      </c>
      <c r="AY157" s="237" t="s">
        <v>148</v>
      </c>
    </row>
    <row r="158" s="16" customFormat="1">
      <c r="A158" s="16"/>
      <c r="B158" s="270"/>
      <c r="C158" s="271"/>
      <c r="D158" s="228" t="s">
        <v>159</v>
      </c>
      <c r="E158" s="272" t="s">
        <v>19</v>
      </c>
      <c r="F158" s="273" t="s">
        <v>267</v>
      </c>
      <c r="G158" s="271"/>
      <c r="H158" s="272" t="s">
        <v>19</v>
      </c>
      <c r="I158" s="274"/>
      <c r="J158" s="271"/>
      <c r="K158" s="271"/>
      <c r="L158" s="275"/>
      <c r="M158" s="276"/>
      <c r="N158" s="277"/>
      <c r="O158" s="277"/>
      <c r="P158" s="277"/>
      <c r="Q158" s="277"/>
      <c r="R158" s="277"/>
      <c r="S158" s="277"/>
      <c r="T158" s="27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9" t="s">
        <v>159</v>
      </c>
      <c r="AU158" s="279" t="s">
        <v>88</v>
      </c>
      <c r="AV158" s="16" t="s">
        <v>86</v>
      </c>
      <c r="AW158" s="16" t="s">
        <v>37</v>
      </c>
      <c r="AX158" s="16" t="s">
        <v>78</v>
      </c>
      <c r="AY158" s="279" t="s">
        <v>148</v>
      </c>
    </row>
    <row r="159" s="13" customFormat="1">
      <c r="A159" s="13"/>
      <c r="B159" s="226"/>
      <c r="C159" s="227"/>
      <c r="D159" s="228" t="s">
        <v>159</v>
      </c>
      <c r="E159" s="229" t="s">
        <v>19</v>
      </c>
      <c r="F159" s="230" t="s">
        <v>102</v>
      </c>
      <c r="G159" s="227"/>
      <c r="H159" s="231">
        <v>291.99700000000001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159</v>
      </c>
      <c r="AU159" s="237" t="s">
        <v>88</v>
      </c>
      <c r="AV159" s="13" t="s">
        <v>88</v>
      </c>
      <c r="AW159" s="13" t="s">
        <v>37</v>
      </c>
      <c r="AX159" s="13" t="s">
        <v>78</v>
      </c>
      <c r="AY159" s="237" t="s">
        <v>148</v>
      </c>
    </row>
    <row r="160" s="14" customFormat="1">
      <c r="A160" s="14"/>
      <c r="B160" s="238"/>
      <c r="C160" s="239"/>
      <c r="D160" s="228" t="s">
        <v>159</v>
      </c>
      <c r="E160" s="240" t="s">
        <v>19</v>
      </c>
      <c r="F160" s="241" t="s">
        <v>162</v>
      </c>
      <c r="G160" s="239"/>
      <c r="H160" s="242">
        <v>1083.3510000000001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8" t="s">
        <v>159</v>
      </c>
      <c r="AU160" s="248" t="s">
        <v>88</v>
      </c>
      <c r="AV160" s="14" t="s">
        <v>155</v>
      </c>
      <c r="AW160" s="14" t="s">
        <v>37</v>
      </c>
      <c r="AX160" s="14" t="s">
        <v>86</v>
      </c>
      <c r="AY160" s="248" t="s">
        <v>148</v>
      </c>
    </row>
    <row r="161" s="2" customFormat="1" ht="44.25" customHeight="1">
      <c r="A161" s="41"/>
      <c r="B161" s="42"/>
      <c r="C161" s="208" t="s">
        <v>268</v>
      </c>
      <c r="D161" s="208" t="s">
        <v>150</v>
      </c>
      <c r="E161" s="209" t="s">
        <v>269</v>
      </c>
      <c r="F161" s="210" t="s">
        <v>270</v>
      </c>
      <c r="G161" s="211" t="s">
        <v>223</v>
      </c>
      <c r="H161" s="212">
        <v>525.59500000000003</v>
      </c>
      <c r="I161" s="213"/>
      <c r="J161" s="214">
        <f>ROUND(I161*H161,2)</f>
        <v>0</v>
      </c>
      <c r="K161" s="210" t="s">
        <v>154</v>
      </c>
      <c r="L161" s="47"/>
      <c r="M161" s="215" t="s">
        <v>19</v>
      </c>
      <c r="N161" s="216" t="s">
        <v>49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155</v>
      </c>
      <c r="AT161" s="219" t="s">
        <v>150</v>
      </c>
      <c r="AU161" s="219" t="s">
        <v>88</v>
      </c>
      <c r="AY161" s="20" t="s">
        <v>148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155</v>
      </c>
      <c r="BM161" s="219" t="s">
        <v>271</v>
      </c>
    </row>
    <row r="162" s="2" customFormat="1">
      <c r="A162" s="41"/>
      <c r="B162" s="42"/>
      <c r="C162" s="43"/>
      <c r="D162" s="221" t="s">
        <v>157</v>
      </c>
      <c r="E162" s="43"/>
      <c r="F162" s="222" t="s">
        <v>272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157</v>
      </c>
      <c r="AU162" s="20" t="s">
        <v>88</v>
      </c>
    </row>
    <row r="163" s="13" customFormat="1">
      <c r="A163" s="13"/>
      <c r="B163" s="226"/>
      <c r="C163" s="227"/>
      <c r="D163" s="228" t="s">
        <v>159</v>
      </c>
      <c r="E163" s="229" t="s">
        <v>19</v>
      </c>
      <c r="F163" s="230" t="s">
        <v>102</v>
      </c>
      <c r="G163" s="227"/>
      <c r="H163" s="231">
        <v>291.99700000000001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159</v>
      </c>
      <c r="AU163" s="237" t="s">
        <v>88</v>
      </c>
      <c r="AV163" s="13" t="s">
        <v>88</v>
      </c>
      <c r="AW163" s="13" t="s">
        <v>37</v>
      </c>
      <c r="AX163" s="13" t="s">
        <v>86</v>
      </c>
      <c r="AY163" s="237" t="s">
        <v>148</v>
      </c>
    </row>
    <row r="164" s="13" customFormat="1">
      <c r="A164" s="13"/>
      <c r="B164" s="226"/>
      <c r="C164" s="227"/>
      <c r="D164" s="228" t="s">
        <v>159</v>
      </c>
      <c r="E164" s="227"/>
      <c r="F164" s="230" t="s">
        <v>273</v>
      </c>
      <c r="G164" s="227"/>
      <c r="H164" s="231">
        <v>525.59500000000003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159</v>
      </c>
      <c r="AU164" s="237" t="s">
        <v>88</v>
      </c>
      <c r="AV164" s="13" t="s">
        <v>88</v>
      </c>
      <c r="AW164" s="13" t="s">
        <v>4</v>
      </c>
      <c r="AX164" s="13" t="s">
        <v>86</v>
      </c>
      <c r="AY164" s="237" t="s">
        <v>148</v>
      </c>
    </row>
    <row r="165" s="2" customFormat="1" ht="37.8" customHeight="1">
      <c r="A165" s="41"/>
      <c r="B165" s="42"/>
      <c r="C165" s="208" t="s">
        <v>274</v>
      </c>
      <c r="D165" s="208" t="s">
        <v>150</v>
      </c>
      <c r="E165" s="209" t="s">
        <v>275</v>
      </c>
      <c r="F165" s="210" t="s">
        <v>276</v>
      </c>
      <c r="G165" s="211" t="s">
        <v>153</v>
      </c>
      <c r="H165" s="212">
        <v>291.99700000000001</v>
      </c>
      <c r="I165" s="213"/>
      <c r="J165" s="214">
        <f>ROUND(I165*H165,2)</f>
        <v>0</v>
      </c>
      <c r="K165" s="210" t="s">
        <v>154</v>
      </c>
      <c r="L165" s="47"/>
      <c r="M165" s="215" t="s">
        <v>19</v>
      </c>
      <c r="N165" s="216" t="s">
        <v>49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155</v>
      </c>
      <c r="AT165" s="219" t="s">
        <v>150</v>
      </c>
      <c r="AU165" s="219" t="s">
        <v>88</v>
      </c>
      <c r="AY165" s="20" t="s">
        <v>148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86</v>
      </c>
      <c r="BK165" s="220">
        <f>ROUND(I165*H165,2)</f>
        <v>0</v>
      </c>
      <c r="BL165" s="20" t="s">
        <v>155</v>
      </c>
      <c r="BM165" s="219" t="s">
        <v>277</v>
      </c>
    </row>
    <row r="166" s="2" customFormat="1">
      <c r="A166" s="41"/>
      <c r="B166" s="42"/>
      <c r="C166" s="43"/>
      <c r="D166" s="221" t="s">
        <v>157</v>
      </c>
      <c r="E166" s="43"/>
      <c r="F166" s="222" t="s">
        <v>278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157</v>
      </c>
      <c r="AU166" s="20" t="s">
        <v>88</v>
      </c>
    </row>
    <row r="167" s="13" customFormat="1">
      <c r="A167" s="13"/>
      <c r="B167" s="226"/>
      <c r="C167" s="227"/>
      <c r="D167" s="228" t="s">
        <v>159</v>
      </c>
      <c r="E167" s="229" t="s">
        <v>19</v>
      </c>
      <c r="F167" s="230" t="s">
        <v>102</v>
      </c>
      <c r="G167" s="227"/>
      <c r="H167" s="231">
        <v>291.99700000000001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159</v>
      </c>
      <c r="AU167" s="237" t="s">
        <v>88</v>
      </c>
      <c r="AV167" s="13" t="s">
        <v>88</v>
      </c>
      <c r="AW167" s="13" t="s">
        <v>37</v>
      </c>
      <c r="AX167" s="13" t="s">
        <v>86</v>
      </c>
      <c r="AY167" s="237" t="s">
        <v>148</v>
      </c>
    </row>
    <row r="168" s="2" customFormat="1" ht="44.25" customHeight="1">
      <c r="A168" s="41"/>
      <c r="B168" s="42"/>
      <c r="C168" s="208" t="s">
        <v>279</v>
      </c>
      <c r="D168" s="208" t="s">
        <v>150</v>
      </c>
      <c r="E168" s="209" t="s">
        <v>280</v>
      </c>
      <c r="F168" s="210" t="s">
        <v>281</v>
      </c>
      <c r="G168" s="211" t="s">
        <v>153</v>
      </c>
      <c r="H168" s="212">
        <v>395.67700000000002</v>
      </c>
      <c r="I168" s="213"/>
      <c r="J168" s="214">
        <f>ROUND(I168*H168,2)</f>
        <v>0</v>
      </c>
      <c r="K168" s="210" t="s">
        <v>154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155</v>
      </c>
      <c r="AT168" s="219" t="s">
        <v>150</v>
      </c>
      <c r="AU168" s="219" t="s">
        <v>88</v>
      </c>
      <c r="AY168" s="20" t="s">
        <v>148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155</v>
      </c>
      <c r="BM168" s="219" t="s">
        <v>282</v>
      </c>
    </row>
    <row r="169" s="2" customFormat="1">
      <c r="A169" s="41"/>
      <c r="B169" s="42"/>
      <c r="C169" s="43"/>
      <c r="D169" s="221" t="s">
        <v>157</v>
      </c>
      <c r="E169" s="43"/>
      <c r="F169" s="222" t="s">
        <v>283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157</v>
      </c>
      <c r="AU169" s="20" t="s">
        <v>88</v>
      </c>
    </row>
    <row r="170" s="13" customFormat="1">
      <c r="A170" s="13"/>
      <c r="B170" s="226"/>
      <c r="C170" s="227"/>
      <c r="D170" s="228" t="s">
        <v>159</v>
      </c>
      <c r="E170" s="229" t="s">
        <v>19</v>
      </c>
      <c r="F170" s="230" t="s">
        <v>284</v>
      </c>
      <c r="G170" s="227"/>
      <c r="H170" s="231">
        <v>395.67700000000002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159</v>
      </c>
      <c r="AU170" s="237" t="s">
        <v>88</v>
      </c>
      <c r="AV170" s="13" t="s">
        <v>88</v>
      </c>
      <c r="AW170" s="13" t="s">
        <v>37</v>
      </c>
      <c r="AX170" s="13" t="s">
        <v>86</v>
      </c>
      <c r="AY170" s="237" t="s">
        <v>148</v>
      </c>
    </row>
    <row r="171" s="2" customFormat="1" ht="66.75" customHeight="1">
      <c r="A171" s="41"/>
      <c r="B171" s="42"/>
      <c r="C171" s="208" t="s">
        <v>7</v>
      </c>
      <c r="D171" s="208" t="s">
        <v>150</v>
      </c>
      <c r="E171" s="209" t="s">
        <v>285</v>
      </c>
      <c r="F171" s="210" t="s">
        <v>286</v>
      </c>
      <c r="G171" s="211" t="s">
        <v>153</v>
      </c>
      <c r="H171" s="212">
        <v>111.08799999999999</v>
      </c>
      <c r="I171" s="213"/>
      <c r="J171" s="214">
        <f>ROUND(I171*H171,2)</f>
        <v>0</v>
      </c>
      <c r="K171" s="210" t="s">
        <v>154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155</v>
      </c>
      <c r="AT171" s="219" t="s">
        <v>150</v>
      </c>
      <c r="AU171" s="219" t="s">
        <v>88</v>
      </c>
      <c r="AY171" s="20" t="s">
        <v>148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155</v>
      </c>
      <c r="BM171" s="219" t="s">
        <v>287</v>
      </c>
    </row>
    <row r="172" s="2" customFormat="1">
      <c r="A172" s="41"/>
      <c r="B172" s="42"/>
      <c r="C172" s="43"/>
      <c r="D172" s="221" t="s">
        <v>157</v>
      </c>
      <c r="E172" s="43"/>
      <c r="F172" s="222" t="s">
        <v>288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157</v>
      </c>
      <c r="AU172" s="20" t="s">
        <v>88</v>
      </c>
    </row>
    <row r="173" s="13" customFormat="1">
      <c r="A173" s="13"/>
      <c r="B173" s="226"/>
      <c r="C173" s="227"/>
      <c r="D173" s="228" t="s">
        <v>159</v>
      </c>
      <c r="E173" s="229" t="s">
        <v>19</v>
      </c>
      <c r="F173" s="230" t="s">
        <v>289</v>
      </c>
      <c r="G173" s="227"/>
      <c r="H173" s="231">
        <v>33.494999999999997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159</v>
      </c>
      <c r="AU173" s="237" t="s">
        <v>88</v>
      </c>
      <c r="AV173" s="13" t="s">
        <v>88</v>
      </c>
      <c r="AW173" s="13" t="s">
        <v>37</v>
      </c>
      <c r="AX173" s="13" t="s">
        <v>78</v>
      </c>
      <c r="AY173" s="237" t="s">
        <v>148</v>
      </c>
    </row>
    <row r="174" s="13" customFormat="1">
      <c r="A174" s="13"/>
      <c r="B174" s="226"/>
      <c r="C174" s="227"/>
      <c r="D174" s="228" t="s">
        <v>159</v>
      </c>
      <c r="E174" s="229" t="s">
        <v>19</v>
      </c>
      <c r="F174" s="230" t="s">
        <v>290</v>
      </c>
      <c r="G174" s="227"/>
      <c r="H174" s="231">
        <v>10.505000000000001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159</v>
      </c>
      <c r="AU174" s="237" t="s">
        <v>88</v>
      </c>
      <c r="AV174" s="13" t="s">
        <v>88</v>
      </c>
      <c r="AW174" s="13" t="s">
        <v>37</v>
      </c>
      <c r="AX174" s="13" t="s">
        <v>78</v>
      </c>
      <c r="AY174" s="237" t="s">
        <v>148</v>
      </c>
    </row>
    <row r="175" s="13" customFormat="1">
      <c r="A175" s="13"/>
      <c r="B175" s="226"/>
      <c r="C175" s="227"/>
      <c r="D175" s="228" t="s">
        <v>159</v>
      </c>
      <c r="E175" s="229" t="s">
        <v>19</v>
      </c>
      <c r="F175" s="230" t="s">
        <v>291</v>
      </c>
      <c r="G175" s="227"/>
      <c r="H175" s="231">
        <v>28.512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159</v>
      </c>
      <c r="AU175" s="237" t="s">
        <v>88</v>
      </c>
      <c r="AV175" s="13" t="s">
        <v>88</v>
      </c>
      <c r="AW175" s="13" t="s">
        <v>37</v>
      </c>
      <c r="AX175" s="13" t="s">
        <v>78</v>
      </c>
      <c r="AY175" s="237" t="s">
        <v>148</v>
      </c>
    </row>
    <row r="176" s="13" customFormat="1">
      <c r="A176" s="13"/>
      <c r="B176" s="226"/>
      <c r="C176" s="227"/>
      <c r="D176" s="228" t="s">
        <v>159</v>
      </c>
      <c r="E176" s="229" t="s">
        <v>19</v>
      </c>
      <c r="F176" s="230" t="s">
        <v>292</v>
      </c>
      <c r="G176" s="227"/>
      <c r="H176" s="231">
        <v>25.199999999999999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159</v>
      </c>
      <c r="AU176" s="237" t="s">
        <v>88</v>
      </c>
      <c r="AV176" s="13" t="s">
        <v>88</v>
      </c>
      <c r="AW176" s="13" t="s">
        <v>37</v>
      </c>
      <c r="AX176" s="13" t="s">
        <v>78</v>
      </c>
      <c r="AY176" s="237" t="s">
        <v>148</v>
      </c>
    </row>
    <row r="177" s="13" customFormat="1">
      <c r="A177" s="13"/>
      <c r="B177" s="226"/>
      <c r="C177" s="227"/>
      <c r="D177" s="228" t="s">
        <v>159</v>
      </c>
      <c r="E177" s="229" t="s">
        <v>19</v>
      </c>
      <c r="F177" s="230" t="s">
        <v>293</v>
      </c>
      <c r="G177" s="227"/>
      <c r="H177" s="231">
        <v>13.375999999999999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159</v>
      </c>
      <c r="AU177" s="237" t="s">
        <v>88</v>
      </c>
      <c r="AV177" s="13" t="s">
        <v>88</v>
      </c>
      <c r="AW177" s="13" t="s">
        <v>37</v>
      </c>
      <c r="AX177" s="13" t="s">
        <v>78</v>
      </c>
      <c r="AY177" s="237" t="s">
        <v>148</v>
      </c>
    </row>
    <row r="178" s="14" customFormat="1">
      <c r="A178" s="14"/>
      <c r="B178" s="238"/>
      <c r="C178" s="239"/>
      <c r="D178" s="228" t="s">
        <v>159</v>
      </c>
      <c r="E178" s="240" t="s">
        <v>98</v>
      </c>
      <c r="F178" s="241" t="s">
        <v>162</v>
      </c>
      <c r="G178" s="239"/>
      <c r="H178" s="242">
        <v>111.08799999999999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159</v>
      </c>
      <c r="AU178" s="248" t="s">
        <v>88</v>
      </c>
      <c r="AV178" s="14" t="s">
        <v>155</v>
      </c>
      <c r="AW178" s="14" t="s">
        <v>37</v>
      </c>
      <c r="AX178" s="14" t="s">
        <v>86</v>
      </c>
      <c r="AY178" s="248" t="s">
        <v>148</v>
      </c>
    </row>
    <row r="179" s="2" customFormat="1" ht="16.5" customHeight="1">
      <c r="A179" s="41"/>
      <c r="B179" s="42"/>
      <c r="C179" s="260" t="s">
        <v>294</v>
      </c>
      <c r="D179" s="260" t="s">
        <v>220</v>
      </c>
      <c r="E179" s="261" t="s">
        <v>295</v>
      </c>
      <c r="F179" s="262" t="s">
        <v>296</v>
      </c>
      <c r="G179" s="263" t="s">
        <v>223</v>
      </c>
      <c r="H179" s="264">
        <v>222.17599999999999</v>
      </c>
      <c r="I179" s="265"/>
      <c r="J179" s="266">
        <f>ROUND(I179*H179,2)</f>
        <v>0</v>
      </c>
      <c r="K179" s="262" t="s">
        <v>154</v>
      </c>
      <c r="L179" s="267"/>
      <c r="M179" s="268" t="s">
        <v>19</v>
      </c>
      <c r="N179" s="269" t="s">
        <v>49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207</v>
      </c>
      <c r="AT179" s="219" t="s">
        <v>220</v>
      </c>
      <c r="AU179" s="219" t="s">
        <v>88</v>
      </c>
      <c r="AY179" s="20" t="s">
        <v>148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155</v>
      </c>
      <c r="BM179" s="219" t="s">
        <v>297</v>
      </c>
    </row>
    <row r="180" s="13" customFormat="1">
      <c r="A180" s="13"/>
      <c r="B180" s="226"/>
      <c r="C180" s="227"/>
      <c r="D180" s="228" t="s">
        <v>159</v>
      </c>
      <c r="E180" s="227"/>
      <c r="F180" s="230" t="s">
        <v>298</v>
      </c>
      <c r="G180" s="227"/>
      <c r="H180" s="231">
        <v>222.17599999999999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159</v>
      </c>
      <c r="AU180" s="237" t="s">
        <v>88</v>
      </c>
      <c r="AV180" s="13" t="s">
        <v>88</v>
      </c>
      <c r="AW180" s="13" t="s">
        <v>4</v>
      </c>
      <c r="AX180" s="13" t="s">
        <v>86</v>
      </c>
      <c r="AY180" s="237" t="s">
        <v>148</v>
      </c>
    </row>
    <row r="181" s="12" customFormat="1" ht="22.8" customHeight="1">
      <c r="A181" s="12"/>
      <c r="B181" s="192"/>
      <c r="C181" s="193"/>
      <c r="D181" s="194" t="s">
        <v>77</v>
      </c>
      <c r="E181" s="206" t="s">
        <v>88</v>
      </c>
      <c r="F181" s="206" t="s">
        <v>299</v>
      </c>
      <c r="G181" s="193"/>
      <c r="H181" s="193"/>
      <c r="I181" s="196"/>
      <c r="J181" s="207">
        <f>BK181</f>
        <v>0</v>
      </c>
      <c r="K181" s="193"/>
      <c r="L181" s="198"/>
      <c r="M181" s="199"/>
      <c r="N181" s="200"/>
      <c r="O181" s="200"/>
      <c r="P181" s="201">
        <f>SUM(P182:P194)</f>
        <v>0</v>
      </c>
      <c r="Q181" s="200"/>
      <c r="R181" s="201">
        <f>SUM(R182:R194)</f>
        <v>2.1168494901958996</v>
      </c>
      <c r="S181" s="200"/>
      <c r="T181" s="202">
        <f>SUM(T182:T194)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3" t="s">
        <v>86</v>
      </c>
      <c r="AT181" s="204" t="s">
        <v>77</v>
      </c>
      <c r="AU181" s="204" t="s">
        <v>86</v>
      </c>
      <c r="AY181" s="203" t="s">
        <v>148</v>
      </c>
      <c r="BK181" s="205">
        <f>SUM(BK182:BK194)</f>
        <v>0</v>
      </c>
    </row>
    <row r="182" s="2" customFormat="1" ht="24.15" customHeight="1">
      <c r="A182" s="41"/>
      <c r="B182" s="42"/>
      <c r="C182" s="208" t="s">
        <v>300</v>
      </c>
      <c r="D182" s="208" t="s">
        <v>150</v>
      </c>
      <c r="E182" s="209" t="s">
        <v>301</v>
      </c>
      <c r="F182" s="210" t="s">
        <v>302</v>
      </c>
      <c r="G182" s="211" t="s">
        <v>153</v>
      </c>
      <c r="H182" s="212">
        <v>10.314</v>
      </c>
      <c r="I182" s="213"/>
      <c r="J182" s="214">
        <f>ROUND(I182*H182,2)</f>
        <v>0</v>
      </c>
      <c r="K182" s="210" t="s">
        <v>154</v>
      </c>
      <c r="L182" s="47"/>
      <c r="M182" s="215" t="s">
        <v>19</v>
      </c>
      <c r="N182" s="216" t="s">
        <v>49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155</v>
      </c>
      <c r="AT182" s="219" t="s">
        <v>150</v>
      </c>
      <c r="AU182" s="219" t="s">
        <v>88</v>
      </c>
      <c r="AY182" s="20" t="s">
        <v>148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86</v>
      </c>
      <c r="BK182" s="220">
        <f>ROUND(I182*H182,2)</f>
        <v>0</v>
      </c>
      <c r="BL182" s="20" t="s">
        <v>155</v>
      </c>
      <c r="BM182" s="219" t="s">
        <v>303</v>
      </c>
    </row>
    <row r="183" s="2" customFormat="1">
      <c r="A183" s="41"/>
      <c r="B183" s="42"/>
      <c r="C183" s="43"/>
      <c r="D183" s="221" t="s">
        <v>157</v>
      </c>
      <c r="E183" s="43"/>
      <c r="F183" s="222" t="s">
        <v>304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157</v>
      </c>
      <c r="AU183" s="20" t="s">
        <v>88</v>
      </c>
    </row>
    <row r="184" s="13" customFormat="1">
      <c r="A184" s="13"/>
      <c r="B184" s="226"/>
      <c r="C184" s="227"/>
      <c r="D184" s="228" t="s">
        <v>159</v>
      </c>
      <c r="E184" s="229" t="s">
        <v>19</v>
      </c>
      <c r="F184" s="230" t="s">
        <v>305</v>
      </c>
      <c r="G184" s="227"/>
      <c r="H184" s="231">
        <v>1.014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159</v>
      </c>
      <c r="AU184" s="237" t="s">
        <v>88</v>
      </c>
      <c r="AV184" s="13" t="s">
        <v>88</v>
      </c>
      <c r="AW184" s="13" t="s">
        <v>37</v>
      </c>
      <c r="AX184" s="13" t="s">
        <v>78</v>
      </c>
      <c r="AY184" s="237" t="s">
        <v>148</v>
      </c>
    </row>
    <row r="185" s="13" customFormat="1">
      <c r="A185" s="13"/>
      <c r="B185" s="226"/>
      <c r="C185" s="227"/>
      <c r="D185" s="228" t="s">
        <v>159</v>
      </c>
      <c r="E185" s="229" t="s">
        <v>19</v>
      </c>
      <c r="F185" s="230" t="s">
        <v>259</v>
      </c>
      <c r="G185" s="227"/>
      <c r="H185" s="231">
        <v>9.3000000000000007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159</v>
      </c>
      <c r="AU185" s="237" t="s">
        <v>88</v>
      </c>
      <c r="AV185" s="13" t="s">
        <v>88</v>
      </c>
      <c r="AW185" s="13" t="s">
        <v>37</v>
      </c>
      <c r="AX185" s="13" t="s">
        <v>78</v>
      </c>
      <c r="AY185" s="237" t="s">
        <v>148</v>
      </c>
    </row>
    <row r="186" s="14" customFormat="1">
      <c r="A186" s="14"/>
      <c r="B186" s="238"/>
      <c r="C186" s="239"/>
      <c r="D186" s="228" t="s">
        <v>159</v>
      </c>
      <c r="E186" s="240" t="s">
        <v>19</v>
      </c>
      <c r="F186" s="241" t="s">
        <v>162</v>
      </c>
      <c r="G186" s="239"/>
      <c r="H186" s="242">
        <v>10.314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159</v>
      </c>
      <c r="AU186" s="248" t="s">
        <v>88</v>
      </c>
      <c r="AV186" s="14" t="s">
        <v>155</v>
      </c>
      <c r="AW186" s="14" t="s">
        <v>37</v>
      </c>
      <c r="AX186" s="14" t="s">
        <v>86</v>
      </c>
      <c r="AY186" s="248" t="s">
        <v>148</v>
      </c>
    </row>
    <row r="187" s="2" customFormat="1" ht="24.15" customHeight="1">
      <c r="A187" s="41"/>
      <c r="B187" s="42"/>
      <c r="C187" s="208" t="s">
        <v>306</v>
      </c>
      <c r="D187" s="208" t="s">
        <v>150</v>
      </c>
      <c r="E187" s="209" t="s">
        <v>307</v>
      </c>
      <c r="F187" s="210" t="s">
        <v>308</v>
      </c>
      <c r="G187" s="211" t="s">
        <v>223</v>
      </c>
      <c r="H187" s="212">
        <v>1.5469999999999999</v>
      </c>
      <c r="I187" s="213"/>
      <c r="J187" s="214">
        <f>ROUND(I187*H187,2)</f>
        <v>0</v>
      </c>
      <c r="K187" s="210" t="s">
        <v>154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1.0627727797</v>
      </c>
      <c r="R187" s="217">
        <f>Q187*H187</f>
        <v>1.6441094901958999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155</v>
      </c>
      <c r="AT187" s="219" t="s">
        <v>150</v>
      </c>
      <c r="AU187" s="219" t="s">
        <v>88</v>
      </c>
      <c r="AY187" s="20" t="s">
        <v>148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155</v>
      </c>
      <c r="BM187" s="219" t="s">
        <v>309</v>
      </c>
    </row>
    <row r="188" s="2" customFormat="1">
      <c r="A188" s="41"/>
      <c r="B188" s="42"/>
      <c r="C188" s="43"/>
      <c r="D188" s="221" t="s">
        <v>157</v>
      </c>
      <c r="E188" s="43"/>
      <c r="F188" s="222" t="s">
        <v>310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157</v>
      </c>
      <c r="AU188" s="20" t="s">
        <v>88</v>
      </c>
    </row>
    <row r="189" s="13" customFormat="1">
      <c r="A189" s="13"/>
      <c r="B189" s="226"/>
      <c r="C189" s="227"/>
      <c r="D189" s="228" t="s">
        <v>159</v>
      </c>
      <c r="E189" s="229" t="s">
        <v>19</v>
      </c>
      <c r="F189" s="230" t="s">
        <v>311</v>
      </c>
      <c r="G189" s="227"/>
      <c r="H189" s="231">
        <v>1.5469999999999999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159</v>
      </c>
      <c r="AU189" s="237" t="s">
        <v>88</v>
      </c>
      <c r="AV189" s="13" t="s">
        <v>88</v>
      </c>
      <c r="AW189" s="13" t="s">
        <v>37</v>
      </c>
      <c r="AX189" s="13" t="s">
        <v>86</v>
      </c>
      <c r="AY189" s="237" t="s">
        <v>148</v>
      </c>
    </row>
    <row r="190" s="2" customFormat="1" ht="37.8" customHeight="1">
      <c r="A190" s="41"/>
      <c r="B190" s="42"/>
      <c r="C190" s="208" t="s">
        <v>312</v>
      </c>
      <c r="D190" s="208" t="s">
        <v>150</v>
      </c>
      <c r="E190" s="209" t="s">
        <v>313</v>
      </c>
      <c r="F190" s="210" t="s">
        <v>314</v>
      </c>
      <c r="G190" s="211" t="s">
        <v>215</v>
      </c>
      <c r="H190" s="212">
        <v>12</v>
      </c>
      <c r="I190" s="213"/>
      <c r="J190" s="214">
        <f>ROUND(I190*H190,2)</f>
        <v>0</v>
      </c>
      <c r="K190" s="210" t="s">
        <v>154</v>
      </c>
      <c r="L190" s="47"/>
      <c r="M190" s="215" t="s">
        <v>19</v>
      </c>
      <c r="N190" s="216" t="s">
        <v>49</v>
      </c>
      <c r="O190" s="87"/>
      <c r="P190" s="217">
        <f>O190*H190</f>
        <v>0</v>
      </c>
      <c r="Q190" s="217">
        <v>0.032849999999999997</v>
      </c>
      <c r="R190" s="217">
        <f>Q190*H190</f>
        <v>0.39419999999999999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155</v>
      </c>
      <c r="AT190" s="219" t="s">
        <v>150</v>
      </c>
      <c r="AU190" s="219" t="s">
        <v>88</v>
      </c>
      <c r="AY190" s="20" t="s">
        <v>148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155</v>
      </c>
      <c r="BM190" s="219" t="s">
        <v>315</v>
      </c>
    </row>
    <row r="191" s="2" customFormat="1">
      <c r="A191" s="41"/>
      <c r="B191" s="42"/>
      <c r="C191" s="43"/>
      <c r="D191" s="221" t="s">
        <v>157</v>
      </c>
      <c r="E191" s="43"/>
      <c r="F191" s="222" t="s">
        <v>316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157</v>
      </c>
      <c r="AU191" s="20" t="s">
        <v>88</v>
      </c>
    </row>
    <row r="192" s="13" customFormat="1">
      <c r="A192" s="13"/>
      <c r="B192" s="226"/>
      <c r="C192" s="227"/>
      <c r="D192" s="228" t="s">
        <v>159</v>
      </c>
      <c r="E192" s="229" t="s">
        <v>19</v>
      </c>
      <c r="F192" s="230" t="s">
        <v>317</v>
      </c>
      <c r="G192" s="227"/>
      <c r="H192" s="231">
        <v>12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159</v>
      </c>
      <c r="AU192" s="237" t="s">
        <v>88</v>
      </c>
      <c r="AV192" s="13" t="s">
        <v>88</v>
      </c>
      <c r="AW192" s="13" t="s">
        <v>37</v>
      </c>
      <c r="AX192" s="13" t="s">
        <v>86</v>
      </c>
      <c r="AY192" s="237" t="s">
        <v>148</v>
      </c>
    </row>
    <row r="193" s="2" customFormat="1" ht="24.15" customHeight="1">
      <c r="A193" s="41"/>
      <c r="B193" s="42"/>
      <c r="C193" s="260" t="s">
        <v>318</v>
      </c>
      <c r="D193" s="260" t="s">
        <v>220</v>
      </c>
      <c r="E193" s="261" t="s">
        <v>319</v>
      </c>
      <c r="F193" s="262" t="s">
        <v>320</v>
      </c>
      <c r="G193" s="263" t="s">
        <v>215</v>
      </c>
      <c r="H193" s="264">
        <v>13.199999999999999</v>
      </c>
      <c r="I193" s="265"/>
      <c r="J193" s="266">
        <f>ROUND(I193*H193,2)</f>
        <v>0</v>
      </c>
      <c r="K193" s="262" t="s">
        <v>154</v>
      </c>
      <c r="L193" s="267"/>
      <c r="M193" s="268" t="s">
        <v>19</v>
      </c>
      <c r="N193" s="269" t="s">
        <v>49</v>
      </c>
      <c r="O193" s="87"/>
      <c r="P193" s="217">
        <f>O193*H193</f>
        <v>0</v>
      </c>
      <c r="Q193" s="217">
        <v>0.0059500000000000004</v>
      </c>
      <c r="R193" s="217">
        <f>Q193*H193</f>
        <v>0.078539999999999999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207</v>
      </c>
      <c r="AT193" s="219" t="s">
        <v>220</v>
      </c>
      <c r="AU193" s="219" t="s">
        <v>88</v>
      </c>
      <c r="AY193" s="20" t="s">
        <v>148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20" t="s">
        <v>86</v>
      </c>
      <c r="BK193" s="220">
        <f>ROUND(I193*H193,2)</f>
        <v>0</v>
      </c>
      <c r="BL193" s="20" t="s">
        <v>155</v>
      </c>
      <c r="BM193" s="219" t="s">
        <v>321</v>
      </c>
    </row>
    <row r="194" s="13" customFormat="1">
      <c r="A194" s="13"/>
      <c r="B194" s="226"/>
      <c r="C194" s="227"/>
      <c r="D194" s="228" t="s">
        <v>159</v>
      </c>
      <c r="E194" s="227"/>
      <c r="F194" s="230" t="s">
        <v>322</v>
      </c>
      <c r="G194" s="227"/>
      <c r="H194" s="231">
        <v>13.199999999999999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159</v>
      </c>
      <c r="AU194" s="237" t="s">
        <v>88</v>
      </c>
      <c r="AV194" s="13" t="s">
        <v>88</v>
      </c>
      <c r="AW194" s="13" t="s">
        <v>4</v>
      </c>
      <c r="AX194" s="13" t="s">
        <v>86</v>
      </c>
      <c r="AY194" s="237" t="s">
        <v>148</v>
      </c>
    </row>
    <row r="195" s="12" customFormat="1" ht="22.8" customHeight="1">
      <c r="A195" s="12"/>
      <c r="B195" s="192"/>
      <c r="C195" s="193"/>
      <c r="D195" s="194" t="s">
        <v>77</v>
      </c>
      <c r="E195" s="206" t="s">
        <v>173</v>
      </c>
      <c r="F195" s="206" t="s">
        <v>323</v>
      </c>
      <c r="G195" s="193"/>
      <c r="H195" s="193"/>
      <c r="I195" s="196"/>
      <c r="J195" s="207">
        <f>BK195</f>
        <v>0</v>
      </c>
      <c r="K195" s="193"/>
      <c r="L195" s="198"/>
      <c r="M195" s="199"/>
      <c r="N195" s="200"/>
      <c r="O195" s="200"/>
      <c r="P195" s="201">
        <f>SUM(P196:P204)</f>
        <v>0</v>
      </c>
      <c r="Q195" s="200"/>
      <c r="R195" s="201">
        <f>SUM(R196:R204)</f>
        <v>0.0080000000000000002</v>
      </c>
      <c r="S195" s="200"/>
      <c r="T195" s="202">
        <f>SUM(T196:T204)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3" t="s">
        <v>86</v>
      </c>
      <c r="AT195" s="204" t="s">
        <v>77</v>
      </c>
      <c r="AU195" s="204" t="s">
        <v>86</v>
      </c>
      <c r="AY195" s="203" t="s">
        <v>148</v>
      </c>
      <c r="BK195" s="205">
        <f>SUM(BK196:BK204)</f>
        <v>0</v>
      </c>
    </row>
    <row r="196" s="2" customFormat="1" ht="37.8" customHeight="1">
      <c r="A196" s="41"/>
      <c r="B196" s="42"/>
      <c r="C196" s="208" t="s">
        <v>324</v>
      </c>
      <c r="D196" s="208" t="s">
        <v>150</v>
      </c>
      <c r="E196" s="209" t="s">
        <v>325</v>
      </c>
      <c r="F196" s="210" t="s">
        <v>326</v>
      </c>
      <c r="G196" s="211" t="s">
        <v>327</v>
      </c>
      <c r="H196" s="212">
        <v>1</v>
      </c>
      <c r="I196" s="213"/>
      <c r="J196" s="214">
        <f>ROUND(I196*H196,2)</f>
        <v>0</v>
      </c>
      <c r="K196" s="210" t="s">
        <v>154</v>
      </c>
      <c r="L196" s="47"/>
      <c r="M196" s="215" t="s">
        <v>19</v>
      </c>
      <c r="N196" s="216" t="s">
        <v>49</v>
      </c>
      <c r="O196" s="87"/>
      <c r="P196" s="217">
        <f>O196*H196</f>
        <v>0</v>
      </c>
      <c r="Q196" s="217">
        <v>0.002</v>
      </c>
      <c r="R196" s="217">
        <f>Q196*H196</f>
        <v>0.002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155</v>
      </c>
      <c r="AT196" s="219" t="s">
        <v>150</v>
      </c>
      <c r="AU196" s="219" t="s">
        <v>88</v>
      </c>
      <c r="AY196" s="20" t="s">
        <v>148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86</v>
      </c>
      <c r="BK196" s="220">
        <f>ROUND(I196*H196,2)</f>
        <v>0</v>
      </c>
      <c r="BL196" s="20" t="s">
        <v>155</v>
      </c>
      <c r="BM196" s="219" t="s">
        <v>328</v>
      </c>
    </row>
    <row r="197" s="2" customFormat="1">
      <c r="A197" s="41"/>
      <c r="B197" s="42"/>
      <c r="C197" s="43"/>
      <c r="D197" s="221" t="s">
        <v>157</v>
      </c>
      <c r="E197" s="43"/>
      <c r="F197" s="222" t="s">
        <v>329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157</v>
      </c>
      <c r="AU197" s="20" t="s">
        <v>88</v>
      </c>
    </row>
    <row r="198" s="2" customFormat="1" ht="37.8" customHeight="1">
      <c r="A198" s="41"/>
      <c r="B198" s="42"/>
      <c r="C198" s="208" t="s">
        <v>330</v>
      </c>
      <c r="D198" s="208" t="s">
        <v>150</v>
      </c>
      <c r="E198" s="209" t="s">
        <v>331</v>
      </c>
      <c r="F198" s="210" t="s">
        <v>332</v>
      </c>
      <c r="G198" s="211" t="s">
        <v>327</v>
      </c>
      <c r="H198" s="212">
        <v>3</v>
      </c>
      <c r="I198" s="213"/>
      <c r="J198" s="214">
        <f>ROUND(I198*H198,2)</f>
        <v>0</v>
      </c>
      <c r="K198" s="210" t="s">
        <v>154</v>
      </c>
      <c r="L198" s="47"/>
      <c r="M198" s="215" t="s">
        <v>19</v>
      </c>
      <c r="N198" s="216" t="s">
        <v>49</v>
      </c>
      <c r="O198" s="87"/>
      <c r="P198" s="217">
        <f>O198*H198</f>
        <v>0</v>
      </c>
      <c r="Q198" s="217">
        <v>0.002</v>
      </c>
      <c r="R198" s="217">
        <f>Q198*H198</f>
        <v>0.0060000000000000001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155</v>
      </c>
      <c r="AT198" s="219" t="s">
        <v>150</v>
      </c>
      <c r="AU198" s="219" t="s">
        <v>88</v>
      </c>
      <c r="AY198" s="20" t="s">
        <v>148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86</v>
      </c>
      <c r="BK198" s="220">
        <f>ROUND(I198*H198,2)</f>
        <v>0</v>
      </c>
      <c r="BL198" s="20" t="s">
        <v>155</v>
      </c>
      <c r="BM198" s="219" t="s">
        <v>333</v>
      </c>
    </row>
    <row r="199" s="2" customFormat="1">
      <c r="A199" s="41"/>
      <c r="B199" s="42"/>
      <c r="C199" s="43"/>
      <c r="D199" s="221" t="s">
        <v>157</v>
      </c>
      <c r="E199" s="43"/>
      <c r="F199" s="222" t="s">
        <v>334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157</v>
      </c>
      <c r="AU199" s="20" t="s">
        <v>88</v>
      </c>
    </row>
    <row r="200" s="2" customFormat="1" ht="33" customHeight="1">
      <c r="A200" s="41"/>
      <c r="B200" s="42"/>
      <c r="C200" s="208" t="s">
        <v>335</v>
      </c>
      <c r="D200" s="208" t="s">
        <v>150</v>
      </c>
      <c r="E200" s="209" t="s">
        <v>336</v>
      </c>
      <c r="F200" s="210" t="s">
        <v>337</v>
      </c>
      <c r="G200" s="211" t="s">
        <v>327</v>
      </c>
      <c r="H200" s="212">
        <v>1</v>
      </c>
      <c r="I200" s="213"/>
      <c r="J200" s="214">
        <f>ROUND(I200*H200,2)</f>
        <v>0</v>
      </c>
      <c r="K200" s="210" t="s">
        <v>154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155</v>
      </c>
      <c r="AT200" s="219" t="s">
        <v>150</v>
      </c>
      <c r="AU200" s="219" t="s">
        <v>88</v>
      </c>
      <c r="AY200" s="20" t="s">
        <v>148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155</v>
      </c>
      <c r="BM200" s="219" t="s">
        <v>338</v>
      </c>
    </row>
    <row r="201" s="2" customFormat="1">
      <c r="A201" s="41"/>
      <c r="B201" s="42"/>
      <c r="C201" s="43"/>
      <c r="D201" s="221" t="s">
        <v>157</v>
      </c>
      <c r="E201" s="43"/>
      <c r="F201" s="222" t="s">
        <v>339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157</v>
      </c>
      <c r="AU201" s="20" t="s">
        <v>88</v>
      </c>
    </row>
    <row r="202" s="2" customFormat="1" ht="49.05" customHeight="1">
      <c r="A202" s="41"/>
      <c r="B202" s="42"/>
      <c r="C202" s="260" t="s">
        <v>340</v>
      </c>
      <c r="D202" s="260" t="s">
        <v>220</v>
      </c>
      <c r="E202" s="261" t="s">
        <v>341</v>
      </c>
      <c r="F202" s="262" t="s">
        <v>342</v>
      </c>
      <c r="G202" s="263" t="s">
        <v>327</v>
      </c>
      <c r="H202" s="264">
        <v>1</v>
      </c>
      <c r="I202" s="265"/>
      <c r="J202" s="266">
        <f>ROUND(I202*H202,2)</f>
        <v>0</v>
      </c>
      <c r="K202" s="262" t="s">
        <v>19</v>
      </c>
      <c r="L202" s="267"/>
      <c r="M202" s="268" t="s">
        <v>19</v>
      </c>
      <c r="N202" s="269" t="s">
        <v>49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207</v>
      </c>
      <c r="AT202" s="219" t="s">
        <v>220</v>
      </c>
      <c r="AU202" s="219" t="s">
        <v>88</v>
      </c>
      <c r="AY202" s="20" t="s">
        <v>148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155</v>
      </c>
      <c r="BM202" s="219" t="s">
        <v>343</v>
      </c>
    </row>
    <row r="203" s="2" customFormat="1" ht="24.15" customHeight="1">
      <c r="A203" s="41"/>
      <c r="B203" s="42"/>
      <c r="C203" s="208" t="s">
        <v>344</v>
      </c>
      <c r="D203" s="208" t="s">
        <v>150</v>
      </c>
      <c r="E203" s="209" t="s">
        <v>345</v>
      </c>
      <c r="F203" s="210" t="s">
        <v>346</v>
      </c>
      <c r="G203" s="211" t="s">
        <v>327</v>
      </c>
      <c r="H203" s="212">
        <v>1</v>
      </c>
      <c r="I203" s="213"/>
      <c r="J203" s="214">
        <f>ROUND(I203*H203,2)</f>
        <v>0</v>
      </c>
      <c r="K203" s="210" t="s">
        <v>19</v>
      </c>
      <c r="L203" s="47"/>
      <c r="M203" s="215" t="s">
        <v>19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155</v>
      </c>
      <c r="AT203" s="219" t="s">
        <v>150</v>
      </c>
      <c r="AU203" s="219" t="s">
        <v>88</v>
      </c>
      <c r="AY203" s="20" t="s">
        <v>148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155</v>
      </c>
      <c r="BM203" s="219" t="s">
        <v>347</v>
      </c>
    </row>
    <row r="204" s="2" customFormat="1" ht="78" customHeight="1">
      <c r="A204" s="41"/>
      <c r="B204" s="42"/>
      <c r="C204" s="260" t="s">
        <v>348</v>
      </c>
      <c r="D204" s="260" t="s">
        <v>220</v>
      </c>
      <c r="E204" s="261" t="s">
        <v>349</v>
      </c>
      <c r="F204" s="262" t="s">
        <v>350</v>
      </c>
      <c r="G204" s="263" t="s">
        <v>327</v>
      </c>
      <c r="H204" s="264">
        <v>1</v>
      </c>
      <c r="I204" s="265"/>
      <c r="J204" s="266">
        <f>ROUND(I204*H204,2)</f>
        <v>0</v>
      </c>
      <c r="K204" s="262" t="s">
        <v>19</v>
      </c>
      <c r="L204" s="267"/>
      <c r="M204" s="268" t="s">
        <v>19</v>
      </c>
      <c r="N204" s="269" t="s">
        <v>49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207</v>
      </c>
      <c r="AT204" s="219" t="s">
        <v>220</v>
      </c>
      <c r="AU204" s="219" t="s">
        <v>88</v>
      </c>
      <c r="AY204" s="20" t="s">
        <v>148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155</v>
      </c>
      <c r="BM204" s="219" t="s">
        <v>351</v>
      </c>
    </row>
    <row r="205" s="12" customFormat="1" ht="22.8" customHeight="1">
      <c r="A205" s="12"/>
      <c r="B205" s="192"/>
      <c r="C205" s="193"/>
      <c r="D205" s="194" t="s">
        <v>77</v>
      </c>
      <c r="E205" s="206" t="s">
        <v>155</v>
      </c>
      <c r="F205" s="206" t="s">
        <v>352</v>
      </c>
      <c r="G205" s="193"/>
      <c r="H205" s="193"/>
      <c r="I205" s="196"/>
      <c r="J205" s="207">
        <f>BK205</f>
        <v>0</v>
      </c>
      <c r="K205" s="193"/>
      <c r="L205" s="198"/>
      <c r="M205" s="199"/>
      <c r="N205" s="200"/>
      <c r="O205" s="200"/>
      <c r="P205" s="201">
        <f>SUM(P206:P214)</f>
        <v>0</v>
      </c>
      <c r="Q205" s="200"/>
      <c r="R205" s="201">
        <f>SUM(R206:R214)</f>
        <v>0</v>
      </c>
      <c r="S205" s="200"/>
      <c r="T205" s="202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3" t="s">
        <v>86</v>
      </c>
      <c r="AT205" s="204" t="s">
        <v>77</v>
      </c>
      <c r="AU205" s="204" t="s">
        <v>86</v>
      </c>
      <c r="AY205" s="203" t="s">
        <v>148</v>
      </c>
      <c r="BK205" s="205">
        <f>SUM(BK206:BK214)</f>
        <v>0</v>
      </c>
    </row>
    <row r="206" s="2" customFormat="1" ht="33" customHeight="1">
      <c r="A206" s="41"/>
      <c r="B206" s="42"/>
      <c r="C206" s="208" t="s">
        <v>353</v>
      </c>
      <c r="D206" s="208" t="s">
        <v>150</v>
      </c>
      <c r="E206" s="209" t="s">
        <v>354</v>
      </c>
      <c r="F206" s="210" t="s">
        <v>355</v>
      </c>
      <c r="G206" s="211" t="s">
        <v>153</v>
      </c>
      <c r="H206" s="212">
        <v>23.039999999999999</v>
      </c>
      <c r="I206" s="213"/>
      <c r="J206" s="214">
        <f>ROUND(I206*H206,2)</f>
        <v>0</v>
      </c>
      <c r="K206" s="210" t="s">
        <v>154</v>
      </c>
      <c r="L206" s="47"/>
      <c r="M206" s="215" t="s">
        <v>19</v>
      </c>
      <c r="N206" s="216" t="s">
        <v>49</v>
      </c>
      <c r="O206" s="87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155</v>
      </c>
      <c r="AT206" s="219" t="s">
        <v>150</v>
      </c>
      <c r="AU206" s="219" t="s">
        <v>88</v>
      </c>
      <c r="AY206" s="20" t="s">
        <v>148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155</v>
      </c>
      <c r="BM206" s="219" t="s">
        <v>356</v>
      </c>
    </row>
    <row r="207" s="2" customFormat="1">
      <c r="A207" s="41"/>
      <c r="B207" s="42"/>
      <c r="C207" s="43"/>
      <c r="D207" s="221" t="s">
        <v>157</v>
      </c>
      <c r="E207" s="43"/>
      <c r="F207" s="222" t="s">
        <v>357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157</v>
      </c>
      <c r="AU207" s="20" t="s">
        <v>88</v>
      </c>
    </row>
    <row r="208" s="13" customFormat="1">
      <c r="A208" s="13"/>
      <c r="B208" s="226"/>
      <c r="C208" s="227"/>
      <c r="D208" s="228" t="s">
        <v>159</v>
      </c>
      <c r="E208" s="229" t="s">
        <v>19</v>
      </c>
      <c r="F208" s="230" t="s">
        <v>358</v>
      </c>
      <c r="G208" s="227"/>
      <c r="H208" s="231">
        <v>6.6989999999999998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159</v>
      </c>
      <c r="AU208" s="237" t="s">
        <v>88</v>
      </c>
      <c r="AV208" s="13" t="s">
        <v>88</v>
      </c>
      <c r="AW208" s="13" t="s">
        <v>37</v>
      </c>
      <c r="AX208" s="13" t="s">
        <v>78</v>
      </c>
      <c r="AY208" s="237" t="s">
        <v>148</v>
      </c>
    </row>
    <row r="209" s="13" customFormat="1">
      <c r="A209" s="13"/>
      <c r="B209" s="226"/>
      <c r="C209" s="227"/>
      <c r="D209" s="228" t="s">
        <v>159</v>
      </c>
      <c r="E209" s="229" t="s">
        <v>19</v>
      </c>
      <c r="F209" s="230" t="s">
        <v>359</v>
      </c>
      <c r="G209" s="227"/>
      <c r="H209" s="231">
        <v>2.101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159</v>
      </c>
      <c r="AU209" s="237" t="s">
        <v>88</v>
      </c>
      <c r="AV209" s="13" t="s">
        <v>88</v>
      </c>
      <c r="AW209" s="13" t="s">
        <v>37</v>
      </c>
      <c r="AX209" s="13" t="s">
        <v>78</v>
      </c>
      <c r="AY209" s="237" t="s">
        <v>148</v>
      </c>
    </row>
    <row r="210" s="13" customFormat="1">
      <c r="A210" s="13"/>
      <c r="B210" s="226"/>
      <c r="C210" s="227"/>
      <c r="D210" s="228" t="s">
        <v>159</v>
      </c>
      <c r="E210" s="229" t="s">
        <v>19</v>
      </c>
      <c r="F210" s="230" t="s">
        <v>360</v>
      </c>
      <c r="G210" s="227"/>
      <c r="H210" s="231">
        <v>4.7519999999999998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159</v>
      </c>
      <c r="AU210" s="237" t="s">
        <v>88</v>
      </c>
      <c r="AV210" s="13" t="s">
        <v>88</v>
      </c>
      <c r="AW210" s="13" t="s">
        <v>37</v>
      </c>
      <c r="AX210" s="13" t="s">
        <v>78</v>
      </c>
      <c r="AY210" s="237" t="s">
        <v>148</v>
      </c>
    </row>
    <row r="211" s="13" customFormat="1">
      <c r="A211" s="13"/>
      <c r="B211" s="226"/>
      <c r="C211" s="227"/>
      <c r="D211" s="228" t="s">
        <v>159</v>
      </c>
      <c r="E211" s="229" t="s">
        <v>19</v>
      </c>
      <c r="F211" s="230" t="s">
        <v>361</v>
      </c>
      <c r="G211" s="227"/>
      <c r="H211" s="231">
        <v>5.5439999999999996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159</v>
      </c>
      <c r="AU211" s="237" t="s">
        <v>88</v>
      </c>
      <c r="AV211" s="13" t="s">
        <v>88</v>
      </c>
      <c r="AW211" s="13" t="s">
        <v>37</v>
      </c>
      <c r="AX211" s="13" t="s">
        <v>78</v>
      </c>
      <c r="AY211" s="237" t="s">
        <v>148</v>
      </c>
    </row>
    <row r="212" s="13" customFormat="1">
      <c r="A212" s="13"/>
      <c r="B212" s="226"/>
      <c r="C212" s="227"/>
      <c r="D212" s="228" t="s">
        <v>159</v>
      </c>
      <c r="E212" s="229" t="s">
        <v>19</v>
      </c>
      <c r="F212" s="230" t="s">
        <v>362</v>
      </c>
      <c r="G212" s="227"/>
      <c r="H212" s="231">
        <v>3.3439999999999999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159</v>
      </c>
      <c r="AU212" s="237" t="s">
        <v>88</v>
      </c>
      <c r="AV212" s="13" t="s">
        <v>88</v>
      </c>
      <c r="AW212" s="13" t="s">
        <v>37</v>
      </c>
      <c r="AX212" s="13" t="s">
        <v>78</v>
      </c>
      <c r="AY212" s="237" t="s">
        <v>148</v>
      </c>
    </row>
    <row r="213" s="13" customFormat="1">
      <c r="A213" s="13"/>
      <c r="B213" s="226"/>
      <c r="C213" s="227"/>
      <c r="D213" s="228" t="s">
        <v>159</v>
      </c>
      <c r="E213" s="229" t="s">
        <v>19</v>
      </c>
      <c r="F213" s="230" t="s">
        <v>363</v>
      </c>
      <c r="G213" s="227"/>
      <c r="H213" s="231">
        <v>0.59999999999999998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159</v>
      </c>
      <c r="AU213" s="237" t="s">
        <v>88</v>
      </c>
      <c r="AV213" s="13" t="s">
        <v>88</v>
      </c>
      <c r="AW213" s="13" t="s">
        <v>37</v>
      </c>
      <c r="AX213" s="13" t="s">
        <v>78</v>
      </c>
      <c r="AY213" s="237" t="s">
        <v>148</v>
      </c>
    </row>
    <row r="214" s="14" customFormat="1">
      <c r="A214" s="14"/>
      <c r="B214" s="238"/>
      <c r="C214" s="239"/>
      <c r="D214" s="228" t="s">
        <v>159</v>
      </c>
      <c r="E214" s="240" t="s">
        <v>105</v>
      </c>
      <c r="F214" s="241" t="s">
        <v>162</v>
      </c>
      <c r="G214" s="239"/>
      <c r="H214" s="242">
        <v>23.039999999999999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159</v>
      </c>
      <c r="AU214" s="248" t="s">
        <v>88</v>
      </c>
      <c r="AV214" s="14" t="s">
        <v>155</v>
      </c>
      <c r="AW214" s="14" t="s">
        <v>37</v>
      </c>
      <c r="AX214" s="14" t="s">
        <v>86</v>
      </c>
      <c r="AY214" s="248" t="s">
        <v>148</v>
      </c>
    </row>
    <row r="215" s="12" customFormat="1" ht="22.8" customHeight="1">
      <c r="A215" s="12"/>
      <c r="B215" s="192"/>
      <c r="C215" s="193"/>
      <c r="D215" s="194" t="s">
        <v>77</v>
      </c>
      <c r="E215" s="206" t="s">
        <v>207</v>
      </c>
      <c r="F215" s="206" t="s">
        <v>364</v>
      </c>
      <c r="G215" s="193"/>
      <c r="H215" s="193"/>
      <c r="I215" s="196"/>
      <c r="J215" s="207">
        <f>BK215</f>
        <v>0</v>
      </c>
      <c r="K215" s="193"/>
      <c r="L215" s="198"/>
      <c r="M215" s="199"/>
      <c r="N215" s="200"/>
      <c r="O215" s="200"/>
      <c r="P215" s="201">
        <f>SUM(P216:P283)</f>
        <v>0</v>
      </c>
      <c r="Q215" s="200"/>
      <c r="R215" s="201">
        <f>SUM(R216:R283)</f>
        <v>13.645018104000002</v>
      </c>
      <c r="S215" s="200"/>
      <c r="T215" s="202">
        <f>SUM(T216:T283)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3" t="s">
        <v>86</v>
      </c>
      <c r="AT215" s="204" t="s">
        <v>77</v>
      </c>
      <c r="AU215" s="204" t="s">
        <v>86</v>
      </c>
      <c r="AY215" s="203" t="s">
        <v>148</v>
      </c>
      <c r="BK215" s="205">
        <f>SUM(BK216:BK283)</f>
        <v>0</v>
      </c>
    </row>
    <row r="216" s="2" customFormat="1" ht="37.8" customHeight="1">
      <c r="A216" s="41"/>
      <c r="B216" s="42"/>
      <c r="C216" s="208" t="s">
        <v>365</v>
      </c>
      <c r="D216" s="208" t="s">
        <v>150</v>
      </c>
      <c r="E216" s="209" t="s">
        <v>366</v>
      </c>
      <c r="F216" s="210" t="s">
        <v>367</v>
      </c>
      <c r="G216" s="211" t="s">
        <v>215</v>
      </c>
      <c r="H216" s="212">
        <v>30.399999999999999</v>
      </c>
      <c r="I216" s="213"/>
      <c r="J216" s="214">
        <f>ROUND(I216*H216,2)</f>
        <v>0</v>
      </c>
      <c r="K216" s="210" t="s">
        <v>154</v>
      </c>
      <c r="L216" s="47"/>
      <c r="M216" s="215" t="s">
        <v>19</v>
      </c>
      <c r="N216" s="216" t="s">
        <v>49</v>
      </c>
      <c r="O216" s="87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155</v>
      </c>
      <c r="AT216" s="219" t="s">
        <v>150</v>
      </c>
      <c r="AU216" s="219" t="s">
        <v>88</v>
      </c>
      <c r="AY216" s="20" t="s">
        <v>148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86</v>
      </c>
      <c r="BK216" s="220">
        <f>ROUND(I216*H216,2)</f>
        <v>0</v>
      </c>
      <c r="BL216" s="20" t="s">
        <v>155</v>
      </c>
      <c r="BM216" s="219" t="s">
        <v>368</v>
      </c>
    </row>
    <row r="217" s="2" customFormat="1">
      <c r="A217" s="41"/>
      <c r="B217" s="42"/>
      <c r="C217" s="43"/>
      <c r="D217" s="221" t="s">
        <v>157</v>
      </c>
      <c r="E217" s="43"/>
      <c r="F217" s="222" t="s">
        <v>369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157</v>
      </c>
      <c r="AU217" s="20" t="s">
        <v>88</v>
      </c>
    </row>
    <row r="218" s="13" customFormat="1">
      <c r="A218" s="13"/>
      <c r="B218" s="226"/>
      <c r="C218" s="227"/>
      <c r="D218" s="228" t="s">
        <v>159</v>
      </c>
      <c r="E218" s="229" t="s">
        <v>19</v>
      </c>
      <c r="F218" s="230" t="s">
        <v>370</v>
      </c>
      <c r="G218" s="227"/>
      <c r="H218" s="231">
        <v>30.399999999999999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159</v>
      </c>
      <c r="AU218" s="237" t="s">
        <v>88</v>
      </c>
      <c r="AV218" s="13" t="s">
        <v>88</v>
      </c>
      <c r="AW218" s="13" t="s">
        <v>37</v>
      </c>
      <c r="AX218" s="13" t="s">
        <v>86</v>
      </c>
      <c r="AY218" s="237" t="s">
        <v>148</v>
      </c>
    </row>
    <row r="219" s="2" customFormat="1" ht="24.15" customHeight="1">
      <c r="A219" s="41"/>
      <c r="B219" s="42"/>
      <c r="C219" s="260" t="s">
        <v>371</v>
      </c>
      <c r="D219" s="260" t="s">
        <v>220</v>
      </c>
      <c r="E219" s="261" t="s">
        <v>372</v>
      </c>
      <c r="F219" s="262" t="s">
        <v>373</v>
      </c>
      <c r="G219" s="263" t="s">
        <v>215</v>
      </c>
      <c r="H219" s="264">
        <v>30.856000000000002</v>
      </c>
      <c r="I219" s="265"/>
      <c r="J219" s="266">
        <f>ROUND(I219*H219,2)</f>
        <v>0</v>
      </c>
      <c r="K219" s="262" t="s">
        <v>154</v>
      </c>
      <c r="L219" s="267"/>
      <c r="M219" s="268" t="s">
        <v>19</v>
      </c>
      <c r="N219" s="269" t="s">
        <v>49</v>
      </c>
      <c r="O219" s="87"/>
      <c r="P219" s="217">
        <f>O219*H219</f>
        <v>0</v>
      </c>
      <c r="Q219" s="217">
        <v>0.00042999999999999999</v>
      </c>
      <c r="R219" s="217">
        <f>Q219*H219</f>
        <v>0.01326808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207</v>
      </c>
      <c r="AT219" s="219" t="s">
        <v>220</v>
      </c>
      <c r="AU219" s="219" t="s">
        <v>88</v>
      </c>
      <c r="AY219" s="20" t="s">
        <v>148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86</v>
      </c>
      <c r="BK219" s="220">
        <f>ROUND(I219*H219,2)</f>
        <v>0</v>
      </c>
      <c r="BL219" s="20" t="s">
        <v>155</v>
      </c>
      <c r="BM219" s="219" t="s">
        <v>374</v>
      </c>
    </row>
    <row r="220" s="13" customFormat="1">
      <c r="A220" s="13"/>
      <c r="B220" s="226"/>
      <c r="C220" s="227"/>
      <c r="D220" s="228" t="s">
        <v>159</v>
      </c>
      <c r="E220" s="227"/>
      <c r="F220" s="230" t="s">
        <v>375</v>
      </c>
      <c r="G220" s="227"/>
      <c r="H220" s="231">
        <v>30.856000000000002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159</v>
      </c>
      <c r="AU220" s="237" t="s">
        <v>88</v>
      </c>
      <c r="AV220" s="13" t="s">
        <v>88</v>
      </c>
      <c r="AW220" s="13" t="s">
        <v>4</v>
      </c>
      <c r="AX220" s="13" t="s">
        <v>86</v>
      </c>
      <c r="AY220" s="237" t="s">
        <v>148</v>
      </c>
    </row>
    <row r="221" s="2" customFormat="1" ht="44.25" customHeight="1">
      <c r="A221" s="41"/>
      <c r="B221" s="42"/>
      <c r="C221" s="208" t="s">
        <v>376</v>
      </c>
      <c r="D221" s="208" t="s">
        <v>150</v>
      </c>
      <c r="E221" s="209" t="s">
        <v>377</v>
      </c>
      <c r="F221" s="210" t="s">
        <v>378</v>
      </c>
      <c r="G221" s="211" t="s">
        <v>215</v>
      </c>
      <c r="H221" s="212">
        <v>12.5</v>
      </c>
      <c r="I221" s="213"/>
      <c r="J221" s="214">
        <f>ROUND(I221*H221,2)</f>
        <v>0</v>
      </c>
      <c r="K221" s="210" t="s">
        <v>19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0.0074631999999999997</v>
      </c>
      <c r="R221" s="217">
        <f>Q221*H221</f>
        <v>0.093289999999999998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155</v>
      </c>
      <c r="AT221" s="219" t="s">
        <v>150</v>
      </c>
      <c r="AU221" s="219" t="s">
        <v>88</v>
      </c>
      <c r="AY221" s="20" t="s">
        <v>148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155</v>
      </c>
      <c r="BM221" s="219" t="s">
        <v>379</v>
      </c>
    </row>
    <row r="222" s="13" customFormat="1">
      <c r="A222" s="13"/>
      <c r="B222" s="226"/>
      <c r="C222" s="227"/>
      <c r="D222" s="228" t="s">
        <v>159</v>
      </c>
      <c r="E222" s="229" t="s">
        <v>19</v>
      </c>
      <c r="F222" s="230" t="s">
        <v>380</v>
      </c>
      <c r="G222" s="227"/>
      <c r="H222" s="231">
        <v>12.5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159</v>
      </c>
      <c r="AU222" s="237" t="s">
        <v>88</v>
      </c>
      <c r="AV222" s="13" t="s">
        <v>88</v>
      </c>
      <c r="AW222" s="13" t="s">
        <v>37</v>
      </c>
      <c r="AX222" s="13" t="s">
        <v>86</v>
      </c>
      <c r="AY222" s="237" t="s">
        <v>148</v>
      </c>
    </row>
    <row r="223" s="2" customFormat="1" ht="44.25" customHeight="1">
      <c r="A223" s="41"/>
      <c r="B223" s="42"/>
      <c r="C223" s="208" t="s">
        <v>381</v>
      </c>
      <c r="D223" s="208" t="s">
        <v>150</v>
      </c>
      <c r="E223" s="209" t="s">
        <v>382</v>
      </c>
      <c r="F223" s="210" t="s">
        <v>383</v>
      </c>
      <c r="G223" s="211" t="s">
        <v>215</v>
      </c>
      <c r="H223" s="212">
        <v>38</v>
      </c>
      <c r="I223" s="213"/>
      <c r="J223" s="214">
        <f>ROUND(I223*H223,2)</f>
        <v>0</v>
      </c>
      <c r="K223" s="210" t="s">
        <v>19</v>
      </c>
      <c r="L223" s="47"/>
      <c r="M223" s="215" t="s">
        <v>19</v>
      </c>
      <c r="N223" s="216" t="s">
        <v>49</v>
      </c>
      <c r="O223" s="87"/>
      <c r="P223" s="217">
        <f>O223*H223</f>
        <v>0</v>
      </c>
      <c r="Q223" s="217">
        <v>0.0027610999999999998</v>
      </c>
      <c r="R223" s="217">
        <f>Q223*H223</f>
        <v>0.1049218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155</v>
      </c>
      <c r="AT223" s="219" t="s">
        <v>150</v>
      </c>
      <c r="AU223" s="219" t="s">
        <v>88</v>
      </c>
      <c r="AY223" s="20" t="s">
        <v>148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86</v>
      </c>
      <c r="BK223" s="220">
        <f>ROUND(I223*H223,2)</f>
        <v>0</v>
      </c>
      <c r="BL223" s="20" t="s">
        <v>155</v>
      </c>
      <c r="BM223" s="219" t="s">
        <v>384</v>
      </c>
    </row>
    <row r="224" s="13" customFormat="1">
      <c r="A224" s="13"/>
      <c r="B224" s="226"/>
      <c r="C224" s="227"/>
      <c r="D224" s="228" t="s">
        <v>159</v>
      </c>
      <c r="E224" s="229" t="s">
        <v>19</v>
      </c>
      <c r="F224" s="230" t="s">
        <v>385</v>
      </c>
      <c r="G224" s="227"/>
      <c r="H224" s="231">
        <v>38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159</v>
      </c>
      <c r="AU224" s="237" t="s">
        <v>88</v>
      </c>
      <c r="AV224" s="13" t="s">
        <v>88</v>
      </c>
      <c r="AW224" s="13" t="s">
        <v>37</v>
      </c>
      <c r="AX224" s="13" t="s">
        <v>86</v>
      </c>
      <c r="AY224" s="237" t="s">
        <v>148</v>
      </c>
    </row>
    <row r="225" s="2" customFormat="1" ht="44.25" customHeight="1">
      <c r="A225" s="41"/>
      <c r="B225" s="42"/>
      <c r="C225" s="208" t="s">
        <v>386</v>
      </c>
      <c r="D225" s="208" t="s">
        <v>150</v>
      </c>
      <c r="E225" s="209" t="s">
        <v>387</v>
      </c>
      <c r="F225" s="210" t="s">
        <v>388</v>
      </c>
      <c r="G225" s="211" t="s">
        <v>215</v>
      </c>
      <c r="H225" s="212">
        <v>77.200000000000003</v>
      </c>
      <c r="I225" s="213"/>
      <c r="J225" s="214">
        <f>ROUND(I225*H225,2)</f>
        <v>0</v>
      </c>
      <c r="K225" s="210" t="s">
        <v>19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0.0044007999999999999</v>
      </c>
      <c r="R225" s="217">
        <f>Q225*H225</f>
        <v>0.33974176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155</v>
      </c>
      <c r="AT225" s="219" t="s">
        <v>150</v>
      </c>
      <c r="AU225" s="219" t="s">
        <v>88</v>
      </c>
      <c r="AY225" s="20" t="s">
        <v>148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155</v>
      </c>
      <c r="BM225" s="219" t="s">
        <v>389</v>
      </c>
    </row>
    <row r="226" s="13" customFormat="1">
      <c r="A226" s="13"/>
      <c r="B226" s="226"/>
      <c r="C226" s="227"/>
      <c r="D226" s="228" t="s">
        <v>159</v>
      </c>
      <c r="E226" s="229" t="s">
        <v>19</v>
      </c>
      <c r="F226" s="230" t="s">
        <v>390</v>
      </c>
      <c r="G226" s="227"/>
      <c r="H226" s="231">
        <v>58.100000000000001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159</v>
      </c>
      <c r="AU226" s="237" t="s">
        <v>88</v>
      </c>
      <c r="AV226" s="13" t="s">
        <v>88</v>
      </c>
      <c r="AW226" s="13" t="s">
        <v>37</v>
      </c>
      <c r="AX226" s="13" t="s">
        <v>78</v>
      </c>
      <c r="AY226" s="237" t="s">
        <v>148</v>
      </c>
    </row>
    <row r="227" s="13" customFormat="1">
      <c r="A227" s="13"/>
      <c r="B227" s="226"/>
      <c r="C227" s="227"/>
      <c r="D227" s="228" t="s">
        <v>159</v>
      </c>
      <c r="E227" s="229" t="s">
        <v>19</v>
      </c>
      <c r="F227" s="230" t="s">
        <v>391</v>
      </c>
      <c r="G227" s="227"/>
      <c r="H227" s="231">
        <v>19.100000000000001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159</v>
      </c>
      <c r="AU227" s="237" t="s">
        <v>88</v>
      </c>
      <c r="AV227" s="13" t="s">
        <v>88</v>
      </c>
      <c r="AW227" s="13" t="s">
        <v>37</v>
      </c>
      <c r="AX227" s="13" t="s">
        <v>78</v>
      </c>
      <c r="AY227" s="237" t="s">
        <v>148</v>
      </c>
    </row>
    <row r="228" s="14" customFormat="1">
      <c r="A228" s="14"/>
      <c r="B228" s="238"/>
      <c r="C228" s="239"/>
      <c r="D228" s="228" t="s">
        <v>159</v>
      </c>
      <c r="E228" s="240" t="s">
        <v>19</v>
      </c>
      <c r="F228" s="241" t="s">
        <v>162</v>
      </c>
      <c r="G228" s="239"/>
      <c r="H228" s="242">
        <v>77.200000000000003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159</v>
      </c>
      <c r="AU228" s="248" t="s">
        <v>88</v>
      </c>
      <c r="AV228" s="14" t="s">
        <v>155</v>
      </c>
      <c r="AW228" s="14" t="s">
        <v>37</v>
      </c>
      <c r="AX228" s="14" t="s">
        <v>86</v>
      </c>
      <c r="AY228" s="248" t="s">
        <v>148</v>
      </c>
    </row>
    <row r="229" s="2" customFormat="1" ht="44.25" customHeight="1">
      <c r="A229" s="41"/>
      <c r="B229" s="42"/>
      <c r="C229" s="208" t="s">
        <v>392</v>
      </c>
      <c r="D229" s="208" t="s">
        <v>150</v>
      </c>
      <c r="E229" s="209" t="s">
        <v>393</v>
      </c>
      <c r="F229" s="210" t="s">
        <v>394</v>
      </c>
      <c r="G229" s="211" t="s">
        <v>215</v>
      </c>
      <c r="H229" s="212">
        <v>48.200000000000003</v>
      </c>
      <c r="I229" s="213"/>
      <c r="J229" s="214">
        <f>ROUND(I229*H229,2)</f>
        <v>0</v>
      </c>
      <c r="K229" s="210" t="s">
        <v>19</v>
      </c>
      <c r="L229" s="47"/>
      <c r="M229" s="215" t="s">
        <v>19</v>
      </c>
      <c r="N229" s="216" t="s">
        <v>49</v>
      </c>
      <c r="O229" s="87"/>
      <c r="P229" s="217">
        <f>O229*H229</f>
        <v>0</v>
      </c>
      <c r="Q229" s="217">
        <v>0.0118218</v>
      </c>
      <c r="R229" s="217">
        <f>Q229*H229</f>
        <v>0.56981076000000008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155</v>
      </c>
      <c r="AT229" s="219" t="s">
        <v>150</v>
      </c>
      <c r="AU229" s="219" t="s">
        <v>88</v>
      </c>
      <c r="AY229" s="20" t="s">
        <v>148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155</v>
      </c>
      <c r="BM229" s="219" t="s">
        <v>395</v>
      </c>
    </row>
    <row r="230" s="13" customFormat="1">
      <c r="A230" s="13"/>
      <c r="B230" s="226"/>
      <c r="C230" s="227"/>
      <c r="D230" s="228" t="s">
        <v>159</v>
      </c>
      <c r="E230" s="229" t="s">
        <v>19</v>
      </c>
      <c r="F230" s="230" t="s">
        <v>396</v>
      </c>
      <c r="G230" s="227"/>
      <c r="H230" s="231">
        <v>2.7999999999999998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159</v>
      </c>
      <c r="AU230" s="237" t="s">
        <v>88</v>
      </c>
      <c r="AV230" s="13" t="s">
        <v>88</v>
      </c>
      <c r="AW230" s="13" t="s">
        <v>37</v>
      </c>
      <c r="AX230" s="13" t="s">
        <v>78</v>
      </c>
      <c r="AY230" s="237" t="s">
        <v>148</v>
      </c>
    </row>
    <row r="231" s="13" customFormat="1">
      <c r="A231" s="13"/>
      <c r="B231" s="226"/>
      <c r="C231" s="227"/>
      <c r="D231" s="228" t="s">
        <v>159</v>
      </c>
      <c r="E231" s="229" t="s">
        <v>19</v>
      </c>
      <c r="F231" s="230" t="s">
        <v>397</v>
      </c>
      <c r="G231" s="227"/>
      <c r="H231" s="231">
        <v>43.399999999999999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159</v>
      </c>
      <c r="AU231" s="237" t="s">
        <v>88</v>
      </c>
      <c r="AV231" s="13" t="s">
        <v>88</v>
      </c>
      <c r="AW231" s="13" t="s">
        <v>37</v>
      </c>
      <c r="AX231" s="13" t="s">
        <v>78</v>
      </c>
      <c r="AY231" s="237" t="s">
        <v>148</v>
      </c>
    </row>
    <row r="232" s="13" customFormat="1">
      <c r="A232" s="13"/>
      <c r="B232" s="226"/>
      <c r="C232" s="227"/>
      <c r="D232" s="228" t="s">
        <v>159</v>
      </c>
      <c r="E232" s="229" t="s">
        <v>19</v>
      </c>
      <c r="F232" s="230" t="s">
        <v>398</v>
      </c>
      <c r="G232" s="227"/>
      <c r="H232" s="231">
        <v>2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159</v>
      </c>
      <c r="AU232" s="237" t="s">
        <v>88</v>
      </c>
      <c r="AV232" s="13" t="s">
        <v>88</v>
      </c>
      <c r="AW232" s="13" t="s">
        <v>37</v>
      </c>
      <c r="AX232" s="13" t="s">
        <v>78</v>
      </c>
      <c r="AY232" s="237" t="s">
        <v>148</v>
      </c>
    </row>
    <row r="233" s="14" customFormat="1">
      <c r="A233" s="14"/>
      <c r="B233" s="238"/>
      <c r="C233" s="239"/>
      <c r="D233" s="228" t="s">
        <v>159</v>
      </c>
      <c r="E233" s="240" t="s">
        <v>19</v>
      </c>
      <c r="F233" s="241" t="s">
        <v>162</v>
      </c>
      <c r="G233" s="239"/>
      <c r="H233" s="242">
        <v>48.199999999999996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159</v>
      </c>
      <c r="AU233" s="248" t="s">
        <v>88</v>
      </c>
      <c r="AV233" s="14" t="s">
        <v>155</v>
      </c>
      <c r="AW233" s="14" t="s">
        <v>37</v>
      </c>
      <c r="AX233" s="14" t="s">
        <v>86</v>
      </c>
      <c r="AY233" s="248" t="s">
        <v>148</v>
      </c>
    </row>
    <row r="234" s="2" customFormat="1" ht="37.8" customHeight="1">
      <c r="A234" s="41"/>
      <c r="B234" s="42"/>
      <c r="C234" s="208" t="s">
        <v>399</v>
      </c>
      <c r="D234" s="208" t="s">
        <v>150</v>
      </c>
      <c r="E234" s="209" t="s">
        <v>400</v>
      </c>
      <c r="F234" s="210" t="s">
        <v>401</v>
      </c>
      <c r="G234" s="211" t="s">
        <v>327</v>
      </c>
      <c r="H234" s="212">
        <v>2</v>
      </c>
      <c r="I234" s="213"/>
      <c r="J234" s="214">
        <f>ROUND(I234*H234,2)</f>
        <v>0</v>
      </c>
      <c r="K234" s="210" t="s">
        <v>154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155</v>
      </c>
      <c r="AT234" s="219" t="s">
        <v>150</v>
      </c>
      <c r="AU234" s="219" t="s">
        <v>88</v>
      </c>
      <c r="AY234" s="20" t="s">
        <v>148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155</v>
      </c>
      <c r="BM234" s="219" t="s">
        <v>402</v>
      </c>
    </row>
    <row r="235" s="2" customFormat="1">
      <c r="A235" s="41"/>
      <c r="B235" s="42"/>
      <c r="C235" s="43"/>
      <c r="D235" s="221" t="s">
        <v>157</v>
      </c>
      <c r="E235" s="43"/>
      <c r="F235" s="222" t="s">
        <v>403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157</v>
      </c>
      <c r="AU235" s="20" t="s">
        <v>88</v>
      </c>
    </row>
    <row r="236" s="2" customFormat="1" ht="16.5" customHeight="1">
      <c r="A236" s="41"/>
      <c r="B236" s="42"/>
      <c r="C236" s="260" t="s">
        <v>404</v>
      </c>
      <c r="D236" s="260" t="s">
        <v>220</v>
      </c>
      <c r="E236" s="261" t="s">
        <v>405</v>
      </c>
      <c r="F236" s="262" t="s">
        <v>406</v>
      </c>
      <c r="G236" s="263" t="s">
        <v>327</v>
      </c>
      <c r="H236" s="264">
        <v>2</v>
      </c>
      <c r="I236" s="265"/>
      <c r="J236" s="266">
        <f>ROUND(I236*H236,2)</f>
        <v>0</v>
      </c>
      <c r="K236" s="262" t="s">
        <v>154</v>
      </c>
      <c r="L236" s="267"/>
      <c r="M236" s="268" t="s">
        <v>19</v>
      </c>
      <c r="N236" s="269" t="s">
        <v>49</v>
      </c>
      <c r="O236" s="87"/>
      <c r="P236" s="217">
        <f>O236*H236</f>
        <v>0</v>
      </c>
      <c r="Q236" s="217">
        <v>8.0000000000000007E-05</v>
      </c>
      <c r="R236" s="217">
        <f>Q236*H236</f>
        <v>0.00016000000000000001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207</v>
      </c>
      <c r="AT236" s="219" t="s">
        <v>220</v>
      </c>
      <c r="AU236" s="219" t="s">
        <v>88</v>
      </c>
      <c r="AY236" s="20" t="s">
        <v>148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155</v>
      </c>
      <c r="BM236" s="219" t="s">
        <v>407</v>
      </c>
    </row>
    <row r="237" s="2" customFormat="1" ht="37.8" customHeight="1">
      <c r="A237" s="41"/>
      <c r="B237" s="42"/>
      <c r="C237" s="208" t="s">
        <v>408</v>
      </c>
      <c r="D237" s="208" t="s">
        <v>150</v>
      </c>
      <c r="E237" s="209" t="s">
        <v>409</v>
      </c>
      <c r="F237" s="210" t="s">
        <v>410</v>
      </c>
      <c r="G237" s="211" t="s">
        <v>327</v>
      </c>
      <c r="H237" s="212">
        <v>1</v>
      </c>
      <c r="I237" s="213"/>
      <c r="J237" s="214">
        <f>ROUND(I237*H237,2)</f>
        <v>0</v>
      </c>
      <c r="K237" s="210" t="s">
        <v>154</v>
      </c>
      <c r="L237" s="47"/>
      <c r="M237" s="215" t="s">
        <v>19</v>
      </c>
      <c r="N237" s="216" t="s">
        <v>49</v>
      </c>
      <c r="O237" s="87"/>
      <c r="P237" s="217">
        <f>O237*H237</f>
        <v>0</v>
      </c>
      <c r="Q237" s="217">
        <v>7.5000000000000002E-06</v>
      </c>
      <c r="R237" s="217">
        <f>Q237*H237</f>
        <v>7.5000000000000002E-06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155</v>
      </c>
      <c r="AT237" s="219" t="s">
        <v>150</v>
      </c>
      <c r="AU237" s="219" t="s">
        <v>88</v>
      </c>
      <c r="AY237" s="20" t="s">
        <v>148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86</v>
      </c>
      <c r="BK237" s="220">
        <f>ROUND(I237*H237,2)</f>
        <v>0</v>
      </c>
      <c r="BL237" s="20" t="s">
        <v>155</v>
      </c>
      <c r="BM237" s="219" t="s">
        <v>411</v>
      </c>
    </row>
    <row r="238" s="2" customFormat="1">
      <c r="A238" s="41"/>
      <c r="B238" s="42"/>
      <c r="C238" s="43"/>
      <c r="D238" s="221" t="s">
        <v>157</v>
      </c>
      <c r="E238" s="43"/>
      <c r="F238" s="222" t="s">
        <v>412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157</v>
      </c>
      <c r="AU238" s="20" t="s">
        <v>88</v>
      </c>
    </row>
    <row r="239" s="2" customFormat="1" ht="24.15" customHeight="1">
      <c r="A239" s="41"/>
      <c r="B239" s="42"/>
      <c r="C239" s="260" t="s">
        <v>413</v>
      </c>
      <c r="D239" s="260" t="s">
        <v>220</v>
      </c>
      <c r="E239" s="261" t="s">
        <v>414</v>
      </c>
      <c r="F239" s="262" t="s">
        <v>415</v>
      </c>
      <c r="G239" s="263" t="s">
        <v>327</v>
      </c>
      <c r="H239" s="264">
        <v>1</v>
      </c>
      <c r="I239" s="265"/>
      <c r="J239" s="266">
        <f>ROUND(I239*H239,2)</f>
        <v>0</v>
      </c>
      <c r="K239" s="262" t="s">
        <v>154</v>
      </c>
      <c r="L239" s="267"/>
      <c r="M239" s="268" t="s">
        <v>19</v>
      </c>
      <c r="N239" s="269" t="s">
        <v>49</v>
      </c>
      <c r="O239" s="87"/>
      <c r="P239" s="217">
        <f>O239*H239</f>
        <v>0</v>
      </c>
      <c r="Q239" s="217">
        <v>0.0015399999999999999</v>
      </c>
      <c r="R239" s="217">
        <f>Q239*H239</f>
        <v>0.0015399999999999999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207</v>
      </c>
      <c r="AT239" s="219" t="s">
        <v>220</v>
      </c>
      <c r="AU239" s="219" t="s">
        <v>88</v>
      </c>
      <c r="AY239" s="20" t="s">
        <v>148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86</v>
      </c>
      <c r="BK239" s="220">
        <f>ROUND(I239*H239,2)</f>
        <v>0</v>
      </c>
      <c r="BL239" s="20" t="s">
        <v>155</v>
      </c>
      <c r="BM239" s="219" t="s">
        <v>416</v>
      </c>
    </row>
    <row r="240" s="2" customFormat="1" ht="37.8" customHeight="1">
      <c r="A240" s="41"/>
      <c r="B240" s="42"/>
      <c r="C240" s="208" t="s">
        <v>417</v>
      </c>
      <c r="D240" s="208" t="s">
        <v>150</v>
      </c>
      <c r="E240" s="209" t="s">
        <v>418</v>
      </c>
      <c r="F240" s="210" t="s">
        <v>419</v>
      </c>
      <c r="G240" s="211" t="s">
        <v>327</v>
      </c>
      <c r="H240" s="212">
        <v>4</v>
      </c>
      <c r="I240" s="213"/>
      <c r="J240" s="214">
        <f>ROUND(I240*H240,2)</f>
        <v>0</v>
      </c>
      <c r="K240" s="210" t="s">
        <v>154</v>
      </c>
      <c r="L240" s="47"/>
      <c r="M240" s="215" t="s">
        <v>19</v>
      </c>
      <c r="N240" s="216" t="s">
        <v>49</v>
      </c>
      <c r="O240" s="87"/>
      <c r="P240" s="217">
        <f>O240*H240</f>
        <v>0</v>
      </c>
      <c r="Q240" s="217">
        <v>1.15E-05</v>
      </c>
      <c r="R240" s="217">
        <f>Q240*H240</f>
        <v>4.6E-05</v>
      </c>
      <c r="S240" s="217">
        <v>0</v>
      </c>
      <c r="T240" s="218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9" t="s">
        <v>155</v>
      </c>
      <c r="AT240" s="219" t="s">
        <v>150</v>
      </c>
      <c r="AU240" s="219" t="s">
        <v>88</v>
      </c>
      <c r="AY240" s="20" t="s">
        <v>148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86</v>
      </c>
      <c r="BK240" s="220">
        <f>ROUND(I240*H240,2)</f>
        <v>0</v>
      </c>
      <c r="BL240" s="20" t="s">
        <v>155</v>
      </c>
      <c r="BM240" s="219" t="s">
        <v>420</v>
      </c>
    </row>
    <row r="241" s="2" customFormat="1">
      <c r="A241" s="41"/>
      <c r="B241" s="42"/>
      <c r="C241" s="43"/>
      <c r="D241" s="221" t="s">
        <v>157</v>
      </c>
      <c r="E241" s="43"/>
      <c r="F241" s="222" t="s">
        <v>421</v>
      </c>
      <c r="G241" s="43"/>
      <c r="H241" s="43"/>
      <c r="I241" s="223"/>
      <c r="J241" s="43"/>
      <c r="K241" s="43"/>
      <c r="L241" s="47"/>
      <c r="M241" s="224"/>
      <c r="N241" s="225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157</v>
      </c>
      <c r="AU241" s="20" t="s">
        <v>88</v>
      </c>
    </row>
    <row r="242" s="2" customFormat="1" ht="24.15" customHeight="1">
      <c r="A242" s="41"/>
      <c r="B242" s="42"/>
      <c r="C242" s="260" t="s">
        <v>422</v>
      </c>
      <c r="D242" s="260" t="s">
        <v>220</v>
      </c>
      <c r="E242" s="261" t="s">
        <v>423</v>
      </c>
      <c r="F242" s="262" t="s">
        <v>424</v>
      </c>
      <c r="G242" s="263" t="s">
        <v>327</v>
      </c>
      <c r="H242" s="264">
        <v>4</v>
      </c>
      <c r="I242" s="265"/>
      <c r="J242" s="266">
        <f>ROUND(I242*H242,2)</f>
        <v>0</v>
      </c>
      <c r="K242" s="262" t="s">
        <v>154</v>
      </c>
      <c r="L242" s="267"/>
      <c r="M242" s="268" t="s">
        <v>19</v>
      </c>
      <c r="N242" s="269" t="s">
        <v>49</v>
      </c>
      <c r="O242" s="87"/>
      <c r="P242" s="217">
        <f>O242*H242</f>
        <v>0</v>
      </c>
      <c r="Q242" s="217">
        <v>0.0033999999999999998</v>
      </c>
      <c r="R242" s="217">
        <f>Q242*H242</f>
        <v>0.013599999999999999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207</v>
      </c>
      <c r="AT242" s="219" t="s">
        <v>220</v>
      </c>
      <c r="AU242" s="219" t="s">
        <v>88</v>
      </c>
      <c r="AY242" s="20" t="s">
        <v>148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86</v>
      </c>
      <c r="BK242" s="220">
        <f>ROUND(I242*H242,2)</f>
        <v>0</v>
      </c>
      <c r="BL242" s="20" t="s">
        <v>155</v>
      </c>
      <c r="BM242" s="219" t="s">
        <v>425</v>
      </c>
    </row>
    <row r="243" s="2" customFormat="1" ht="16.5" customHeight="1">
      <c r="A243" s="41"/>
      <c r="B243" s="42"/>
      <c r="C243" s="208" t="s">
        <v>426</v>
      </c>
      <c r="D243" s="208" t="s">
        <v>150</v>
      </c>
      <c r="E243" s="209" t="s">
        <v>427</v>
      </c>
      <c r="F243" s="210" t="s">
        <v>428</v>
      </c>
      <c r="G243" s="211" t="s">
        <v>215</v>
      </c>
      <c r="H243" s="212">
        <v>30.399999999999999</v>
      </c>
      <c r="I243" s="213"/>
      <c r="J243" s="214">
        <f>ROUND(I243*H243,2)</f>
        <v>0</v>
      </c>
      <c r="K243" s="210" t="s">
        <v>154</v>
      </c>
      <c r="L243" s="47"/>
      <c r="M243" s="215" t="s">
        <v>19</v>
      </c>
      <c r="N243" s="216" t="s">
        <v>49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155</v>
      </c>
      <c r="AT243" s="219" t="s">
        <v>150</v>
      </c>
      <c r="AU243" s="219" t="s">
        <v>88</v>
      </c>
      <c r="AY243" s="20" t="s">
        <v>148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155</v>
      </c>
      <c r="BM243" s="219" t="s">
        <v>429</v>
      </c>
    </row>
    <row r="244" s="2" customFormat="1">
      <c r="A244" s="41"/>
      <c r="B244" s="42"/>
      <c r="C244" s="43"/>
      <c r="D244" s="221" t="s">
        <v>157</v>
      </c>
      <c r="E244" s="43"/>
      <c r="F244" s="222" t="s">
        <v>430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157</v>
      </c>
      <c r="AU244" s="20" t="s">
        <v>88</v>
      </c>
    </row>
    <row r="245" s="2" customFormat="1" ht="24.15" customHeight="1">
      <c r="A245" s="41"/>
      <c r="B245" s="42"/>
      <c r="C245" s="208" t="s">
        <v>431</v>
      </c>
      <c r="D245" s="208" t="s">
        <v>150</v>
      </c>
      <c r="E245" s="209" t="s">
        <v>432</v>
      </c>
      <c r="F245" s="210" t="s">
        <v>433</v>
      </c>
      <c r="G245" s="211" t="s">
        <v>327</v>
      </c>
      <c r="H245" s="212">
        <v>2</v>
      </c>
      <c r="I245" s="213"/>
      <c r="J245" s="214">
        <f>ROUND(I245*H245,2)</f>
        <v>0</v>
      </c>
      <c r="K245" s="210" t="s">
        <v>154</v>
      </c>
      <c r="L245" s="47"/>
      <c r="M245" s="215" t="s">
        <v>19</v>
      </c>
      <c r="N245" s="216" t="s">
        <v>49</v>
      </c>
      <c r="O245" s="87"/>
      <c r="P245" s="217">
        <f>O245*H245</f>
        <v>0</v>
      </c>
      <c r="Q245" s="217">
        <v>0.45937290600000003</v>
      </c>
      <c r="R245" s="217">
        <f>Q245*H245</f>
        <v>0.91874581200000005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155</v>
      </c>
      <c r="AT245" s="219" t="s">
        <v>150</v>
      </c>
      <c r="AU245" s="219" t="s">
        <v>88</v>
      </c>
      <c r="AY245" s="20" t="s">
        <v>148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155</v>
      </c>
      <c r="BM245" s="219" t="s">
        <v>434</v>
      </c>
    </row>
    <row r="246" s="2" customFormat="1">
      <c r="A246" s="41"/>
      <c r="B246" s="42"/>
      <c r="C246" s="43"/>
      <c r="D246" s="221" t="s">
        <v>157</v>
      </c>
      <c r="E246" s="43"/>
      <c r="F246" s="222" t="s">
        <v>435</v>
      </c>
      <c r="G246" s="43"/>
      <c r="H246" s="43"/>
      <c r="I246" s="223"/>
      <c r="J246" s="43"/>
      <c r="K246" s="43"/>
      <c r="L246" s="47"/>
      <c r="M246" s="224"/>
      <c r="N246" s="225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157</v>
      </c>
      <c r="AU246" s="20" t="s">
        <v>88</v>
      </c>
    </row>
    <row r="247" s="2" customFormat="1" ht="24.15" customHeight="1">
      <c r="A247" s="41"/>
      <c r="B247" s="42"/>
      <c r="C247" s="208" t="s">
        <v>436</v>
      </c>
      <c r="D247" s="208" t="s">
        <v>150</v>
      </c>
      <c r="E247" s="209" t="s">
        <v>437</v>
      </c>
      <c r="F247" s="210" t="s">
        <v>438</v>
      </c>
      <c r="G247" s="211" t="s">
        <v>327</v>
      </c>
      <c r="H247" s="212">
        <v>2</v>
      </c>
      <c r="I247" s="213"/>
      <c r="J247" s="214">
        <f>ROUND(I247*H247,2)</f>
        <v>0</v>
      </c>
      <c r="K247" s="210" t="s">
        <v>154</v>
      </c>
      <c r="L247" s="47"/>
      <c r="M247" s="215" t="s">
        <v>19</v>
      </c>
      <c r="N247" s="216" t="s">
        <v>49</v>
      </c>
      <c r="O247" s="87"/>
      <c r="P247" s="217">
        <f>O247*H247</f>
        <v>0</v>
      </c>
      <c r="Q247" s="217">
        <v>0.035728000000000003</v>
      </c>
      <c r="R247" s="217">
        <f>Q247*H247</f>
        <v>0.071456000000000006</v>
      </c>
      <c r="S247" s="217">
        <v>0</v>
      </c>
      <c r="T247" s="218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9" t="s">
        <v>155</v>
      </c>
      <c r="AT247" s="219" t="s">
        <v>150</v>
      </c>
      <c r="AU247" s="219" t="s">
        <v>88</v>
      </c>
      <c r="AY247" s="20" t="s">
        <v>148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86</v>
      </c>
      <c r="BK247" s="220">
        <f>ROUND(I247*H247,2)</f>
        <v>0</v>
      </c>
      <c r="BL247" s="20" t="s">
        <v>155</v>
      </c>
      <c r="BM247" s="219" t="s">
        <v>439</v>
      </c>
    </row>
    <row r="248" s="2" customFormat="1">
      <c r="A248" s="41"/>
      <c r="B248" s="42"/>
      <c r="C248" s="43"/>
      <c r="D248" s="221" t="s">
        <v>157</v>
      </c>
      <c r="E248" s="43"/>
      <c r="F248" s="222" t="s">
        <v>440</v>
      </c>
      <c r="G248" s="43"/>
      <c r="H248" s="43"/>
      <c r="I248" s="223"/>
      <c r="J248" s="43"/>
      <c r="K248" s="43"/>
      <c r="L248" s="47"/>
      <c r="M248" s="224"/>
      <c r="N248" s="225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157</v>
      </c>
      <c r="AU248" s="20" t="s">
        <v>88</v>
      </c>
    </row>
    <row r="249" s="2" customFormat="1" ht="37.8" customHeight="1">
      <c r="A249" s="41"/>
      <c r="B249" s="42"/>
      <c r="C249" s="208" t="s">
        <v>441</v>
      </c>
      <c r="D249" s="208" t="s">
        <v>150</v>
      </c>
      <c r="E249" s="209" t="s">
        <v>442</v>
      </c>
      <c r="F249" s="210" t="s">
        <v>443</v>
      </c>
      <c r="G249" s="211" t="s">
        <v>327</v>
      </c>
      <c r="H249" s="212">
        <v>2</v>
      </c>
      <c r="I249" s="213"/>
      <c r="J249" s="214">
        <f>ROUND(I249*H249,2)</f>
        <v>0</v>
      </c>
      <c r="K249" s="210" t="s">
        <v>154</v>
      </c>
      <c r="L249" s="47"/>
      <c r="M249" s="215" t="s">
        <v>19</v>
      </c>
      <c r="N249" s="216" t="s">
        <v>49</v>
      </c>
      <c r="O249" s="87"/>
      <c r="P249" s="217">
        <f>O249*H249</f>
        <v>0</v>
      </c>
      <c r="Q249" s="217">
        <v>1.9272641740000001</v>
      </c>
      <c r="R249" s="217">
        <f>Q249*H249</f>
        <v>3.8545283480000001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155</v>
      </c>
      <c r="AT249" s="219" t="s">
        <v>150</v>
      </c>
      <c r="AU249" s="219" t="s">
        <v>88</v>
      </c>
      <c r="AY249" s="20" t="s">
        <v>148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155</v>
      </c>
      <c r="BM249" s="219" t="s">
        <v>444</v>
      </c>
    </row>
    <row r="250" s="2" customFormat="1">
      <c r="A250" s="41"/>
      <c r="B250" s="42"/>
      <c r="C250" s="43"/>
      <c r="D250" s="221" t="s">
        <v>157</v>
      </c>
      <c r="E250" s="43"/>
      <c r="F250" s="222" t="s">
        <v>445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157</v>
      </c>
      <c r="AU250" s="20" t="s">
        <v>88</v>
      </c>
    </row>
    <row r="251" s="2" customFormat="1" ht="24.15" customHeight="1">
      <c r="A251" s="41"/>
      <c r="B251" s="42"/>
      <c r="C251" s="260" t="s">
        <v>446</v>
      </c>
      <c r="D251" s="260" t="s">
        <v>220</v>
      </c>
      <c r="E251" s="261" t="s">
        <v>447</v>
      </c>
      <c r="F251" s="262" t="s">
        <v>448</v>
      </c>
      <c r="G251" s="263" t="s">
        <v>327</v>
      </c>
      <c r="H251" s="264">
        <v>1</v>
      </c>
      <c r="I251" s="265"/>
      <c r="J251" s="266">
        <f>ROUND(I251*H251,2)</f>
        <v>0</v>
      </c>
      <c r="K251" s="262" t="s">
        <v>154</v>
      </c>
      <c r="L251" s="267"/>
      <c r="M251" s="268" t="s">
        <v>19</v>
      </c>
      <c r="N251" s="269" t="s">
        <v>49</v>
      </c>
      <c r="O251" s="87"/>
      <c r="P251" s="217">
        <f>O251*H251</f>
        <v>0</v>
      </c>
      <c r="Q251" s="217">
        <v>1.817</v>
      </c>
      <c r="R251" s="217">
        <f>Q251*H251</f>
        <v>1.817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207</v>
      </c>
      <c r="AT251" s="219" t="s">
        <v>220</v>
      </c>
      <c r="AU251" s="219" t="s">
        <v>88</v>
      </c>
      <c r="AY251" s="20" t="s">
        <v>148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155</v>
      </c>
      <c r="BM251" s="219" t="s">
        <v>449</v>
      </c>
    </row>
    <row r="252" s="13" customFormat="1">
      <c r="A252" s="13"/>
      <c r="B252" s="226"/>
      <c r="C252" s="227"/>
      <c r="D252" s="228" t="s">
        <v>159</v>
      </c>
      <c r="E252" s="229" t="s">
        <v>19</v>
      </c>
      <c r="F252" s="230" t="s">
        <v>450</v>
      </c>
      <c r="G252" s="227"/>
      <c r="H252" s="231">
        <v>1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159</v>
      </c>
      <c r="AU252" s="237" t="s">
        <v>88</v>
      </c>
      <c r="AV252" s="13" t="s">
        <v>88</v>
      </c>
      <c r="AW252" s="13" t="s">
        <v>37</v>
      </c>
      <c r="AX252" s="13" t="s">
        <v>86</v>
      </c>
      <c r="AY252" s="237" t="s">
        <v>148</v>
      </c>
    </row>
    <row r="253" s="2" customFormat="1" ht="24.15" customHeight="1">
      <c r="A253" s="41"/>
      <c r="B253" s="42"/>
      <c r="C253" s="260" t="s">
        <v>451</v>
      </c>
      <c r="D253" s="260" t="s">
        <v>220</v>
      </c>
      <c r="E253" s="261" t="s">
        <v>452</v>
      </c>
      <c r="F253" s="262" t="s">
        <v>453</v>
      </c>
      <c r="G253" s="263" t="s">
        <v>327</v>
      </c>
      <c r="H253" s="264">
        <v>1</v>
      </c>
      <c r="I253" s="265"/>
      <c r="J253" s="266">
        <f>ROUND(I253*H253,2)</f>
        <v>0</v>
      </c>
      <c r="K253" s="262" t="s">
        <v>154</v>
      </c>
      <c r="L253" s="267"/>
      <c r="M253" s="268" t="s">
        <v>19</v>
      </c>
      <c r="N253" s="269" t="s">
        <v>49</v>
      </c>
      <c r="O253" s="87"/>
      <c r="P253" s="217">
        <f>O253*H253</f>
        <v>0</v>
      </c>
      <c r="Q253" s="217">
        <v>1.6140000000000001</v>
      </c>
      <c r="R253" s="217">
        <f>Q253*H253</f>
        <v>1.6140000000000001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207</v>
      </c>
      <c r="AT253" s="219" t="s">
        <v>220</v>
      </c>
      <c r="AU253" s="219" t="s">
        <v>88</v>
      </c>
      <c r="AY253" s="20" t="s">
        <v>148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155</v>
      </c>
      <c r="BM253" s="219" t="s">
        <v>454</v>
      </c>
    </row>
    <row r="254" s="2" customFormat="1" ht="16.5" customHeight="1">
      <c r="A254" s="41"/>
      <c r="B254" s="42"/>
      <c r="C254" s="260" t="s">
        <v>455</v>
      </c>
      <c r="D254" s="260" t="s">
        <v>220</v>
      </c>
      <c r="E254" s="261" t="s">
        <v>456</v>
      </c>
      <c r="F254" s="262" t="s">
        <v>457</v>
      </c>
      <c r="G254" s="263" t="s">
        <v>327</v>
      </c>
      <c r="H254" s="264">
        <v>2</v>
      </c>
      <c r="I254" s="265"/>
      <c r="J254" s="266">
        <f>ROUND(I254*H254,2)</f>
        <v>0</v>
      </c>
      <c r="K254" s="262" t="s">
        <v>154</v>
      </c>
      <c r="L254" s="267"/>
      <c r="M254" s="268" t="s">
        <v>19</v>
      </c>
      <c r="N254" s="269" t="s">
        <v>49</v>
      </c>
      <c r="O254" s="87"/>
      <c r="P254" s="217">
        <f>O254*H254</f>
        <v>0</v>
      </c>
      <c r="Q254" s="217">
        <v>0.52600000000000002</v>
      </c>
      <c r="R254" s="217">
        <f>Q254*H254</f>
        <v>1.0520000000000001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207</v>
      </c>
      <c r="AT254" s="219" t="s">
        <v>220</v>
      </c>
      <c r="AU254" s="219" t="s">
        <v>88</v>
      </c>
      <c r="AY254" s="20" t="s">
        <v>148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86</v>
      </c>
      <c r="BK254" s="220">
        <f>ROUND(I254*H254,2)</f>
        <v>0</v>
      </c>
      <c r="BL254" s="20" t="s">
        <v>155</v>
      </c>
      <c r="BM254" s="219" t="s">
        <v>458</v>
      </c>
    </row>
    <row r="255" s="2" customFormat="1" ht="16.5" customHeight="1">
      <c r="A255" s="41"/>
      <c r="B255" s="42"/>
      <c r="C255" s="260" t="s">
        <v>459</v>
      </c>
      <c r="D255" s="260" t="s">
        <v>220</v>
      </c>
      <c r="E255" s="261" t="s">
        <v>460</v>
      </c>
      <c r="F255" s="262" t="s">
        <v>461</v>
      </c>
      <c r="G255" s="263" t="s">
        <v>327</v>
      </c>
      <c r="H255" s="264">
        <v>1</v>
      </c>
      <c r="I255" s="265"/>
      <c r="J255" s="266">
        <f>ROUND(I255*H255,2)</f>
        <v>0</v>
      </c>
      <c r="K255" s="262" t="s">
        <v>154</v>
      </c>
      <c r="L255" s="267"/>
      <c r="M255" s="268" t="s">
        <v>19</v>
      </c>
      <c r="N255" s="269" t="s">
        <v>49</v>
      </c>
      <c r="O255" s="87"/>
      <c r="P255" s="217">
        <f>O255*H255</f>
        <v>0</v>
      </c>
      <c r="Q255" s="217">
        <v>1.0540000000000001</v>
      </c>
      <c r="R255" s="217">
        <f>Q255*H255</f>
        <v>1.0540000000000001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207</v>
      </c>
      <c r="AT255" s="219" t="s">
        <v>220</v>
      </c>
      <c r="AU255" s="219" t="s">
        <v>88</v>
      </c>
      <c r="AY255" s="20" t="s">
        <v>148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86</v>
      </c>
      <c r="BK255" s="220">
        <f>ROUND(I255*H255,2)</f>
        <v>0</v>
      </c>
      <c r="BL255" s="20" t="s">
        <v>155</v>
      </c>
      <c r="BM255" s="219" t="s">
        <v>462</v>
      </c>
    </row>
    <row r="256" s="2" customFormat="1" ht="24.15" customHeight="1">
      <c r="A256" s="41"/>
      <c r="B256" s="42"/>
      <c r="C256" s="260" t="s">
        <v>463</v>
      </c>
      <c r="D256" s="260" t="s">
        <v>220</v>
      </c>
      <c r="E256" s="261" t="s">
        <v>464</v>
      </c>
      <c r="F256" s="262" t="s">
        <v>465</v>
      </c>
      <c r="G256" s="263" t="s">
        <v>327</v>
      </c>
      <c r="H256" s="264">
        <v>1</v>
      </c>
      <c r="I256" s="265"/>
      <c r="J256" s="266">
        <f>ROUND(I256*H256,2)</f>
        <v>0</v>
      </c>
      <c r="K256" s="262" t="s">
        <v>154</v>
      </c>
      <c r="L256" s="267"/>
      <c r="M256" s="268" t="s">
        <v>19</v>
      </c>
      <c r="N256" s="269" t="s">
        <v>49</v>
      </c>
      <c r="O256" s="87"/>
      <c r="P256" s="217">
        <f>O256*H256</f>
        <v>0</v>
      </c>
      <c r="Q256" s="217">
        <v>0.56999999999999995</v>
      </c>
      <c r="R256" s="217">
        <f>Q256*H256</f>
        <v>0.56999999999999995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207</v>
      </c>
      <c r="AT256" s="219" t="s">
        <v>220</v>
      </c>
      <c r="AU256" s="219" t="s">
        <v>88</v>
      </c>
      <c r="AY256" s="20" t="s">
        <v>148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86</v>
      </c>
      <c r="BK256" s="220">
        <f>ROUND(I256*H256,2)</f>
        <v>0</v>
      </c>
      <c r="BL256" s="20" t="s">
        <v>155</v>
      </c>
      <c r="BM256" s="219" t="s">
        <v>466</v>
      </c>
    </row>
    <row r="257" s="2" customFormat="1" ht="24.15" customHeight="1">
      <c r="A257" s="41"/>
      <c r="B257" s="42"/>
      <c r="C257" s="260" t="s">
        <v>467</v>
      </c>
      <c r="D257" s="260" t="s">
        <v>220</v>
      </c>
      <c r="E257" s="261" t="s">
        <v>468</v>
      </c>
      <c r="F257" s="262" t="s">
        <v>469</v>
      </c>
      <c r="G257" s="263" t="s">
        <v>327</v>
      </c>
      <c r="H257" s="264">
        <v>1</v>
      </c>
      <c r="I257" s="265"/>
      <c r="J257" s="266">
        <f>ROUND(I257*H257,2)</f>
        <v>0</v>
      </c>
      <c r="K257" s="262" t="s">
        <v>154</v>
      </c>
      <c r="L257" s="267"/>
      <c r="M257" s="268" t="s">
        <v>19</v>
      </c>
      <c r="N257" s="269" t="s">
        <v>49</v>
      </c>
      <c r="O257" s="87"/>
      <c r="P257" s="217">
        <f>O257*H257</f>
        <v>0</v>
      </c>
      <c r="Q257" s="217">
        <v>0.52100000000000002</v>
      </c>
      <c r="R257" s="217">
        <f>Q257*H257</f>
        <v>0.52100000000000002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207</v>
      </c>
      <c r="AT257" s="219" t="s">
        <v>220</v>
      </c>
      <c r="AU257" s="219" t="s">
        <v>88</v>
      </c>
      <c r="AY257" s="20" t="s">
        <v>148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155</v>
      </c>
      <c r="BM257" s="219" t="s">
        <v>470</v>
      </c>
    </row>
    <row r="258" s="2" customFormat="1" ht="24.15" customHeight="1">
      <c r="A258" s="41"/>
      <c r="B258" s="42"/>
      <c r="C258" s="260" t="s">
        <v>471</v>
      </c>
      <c r="D258" s="260" t="s">
        <v>220</v>
      </c>
      <c r="E258" s="261" t="s">
        <v>472</v>
      </c>
      <c r="F258" s="262" t="s">
        <v>473</v>
      </c>
      <c r="G258" s="263" t="s">
        <v>327</v>
      </c>
      <c r="H258" s="264">
        <v>1</v>
      </c>
      <c r="I258" s="265"/>
      <c r="J258" s="266">
        <f>ROUND(I258*H258,2)</f>
        <v>0</v>
      </c>
      <c r="K258" s="262" t="s">
        <v>154</v>
      </c>
      <c r="L258" s="267"/>
      <c r="M258" s="268" t="s">
        <v>19</v>
      </c>
      <c r="N258" s="269" t="s">
        <v>49</v>
      </c>
      <c r="O258" s="87"/>
      <c r="P258" s="217">
        <f>O258*H258</f>
        <v>0</v>
      </c>
      <c r="Q258" s="217">
        <v>0.081000000000000003</v>
      </c>
      <c r="R258" s="217">
        <f>Q258*H258</f>
        <v>0.081000000000000003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207</v>
      </c>
      <c r="AT258" s="219" t="s">
        <v>220</v>
      </c>
      <c r="AU258" s="219" t="s">
        <v>88</v>
      </c>
      <c r="AY258" s="20" t="s">
        <v>148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86</v>
      </c>
      <c r="BK258" s="220">
        <f>ROUND(I258*H258,2)</f>
        <v>0</v>
      </c>
      <c r="BL258" s="20" t="s">
        <v>155</v>
      </c>
      <c r="BM258" s="219" t="s">
        <v>474</v>
      </c>
    </row>
    <row r="259" s="2" customFormat="1" ht="24.15" customHeight="1">
      <c r="A259" s="41"/>
      <c r="B259" s="42"/>
      <c r="C259" s="260" t="s">
        <v>475</v>
      </c>
      <c r="D259" s="260" t="s">
        <v>220</v>
      </c>
      <c r="E259" s="261" t="s">
        <v>476</v>
      </c>
      <c r="F259" s="262" t="s">
        <v>477</v>
      </c>
      <c r="G259" s="263" t="s">
        <v>327</v>
      </c>
      <c r="H259" s="264">
        <v>1</v>
      </c>
      <c r="I259" s="265"/>
      <c r="J259" s="266">
        <f>ROUND(I259*H259,2)</f>
        <v>0</v>
      </c>
      <c r="K259" s="262" t="s">
        <v>154</v>
      </c>
      <c r="L259" s="267"/>
      <c r="M259" s="268" t="s">
        <v>19</v>
      </c>
      <c r="N259" s="269" t="s">
        <v>49</v>
      </c>
      <c r="O259" s="87"/>
      <c r="P259" s="217">
        <f>O259*H259</f>
        <v>0</v>
      </c>
      <c r="Q259" s="217">
        <v>0.052999999999999998</v>
      </c>
      <c r="R259" s="217">
        <f>Q259*H259</f>
        <v>0.052999999999999998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207</v>
      </c>
      <c r="AT259" s="219" t="s">
        <v>220</v>
      </c>
      <c r="AU259" s="219" t="s">
        <v>88</v>
      </c>
      <c r="AY259" s="20" t="s">
        <v>148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155</v>
      </c>
      <c r="BM259" s="219" t="s">
        <v>478</v>
      </c>
    </row>
    <row r="260" s="2" customFormat="1" ht="24.15" customHeight="1">
      <c r="A260" s="41"/>
      <c r="B260" s="42"/>
      <c r="C260" s="260" t="s">
        <v>479</v>
      </c>
      <c r="D260" s="260" t="s">
        <v>220</v>
      </c>
      <c r="E260" s="261" t="s">
        <v>480</v>
      </c>
      <c r="F260" s="262" t="s">
        <v>481</v>
      </c>
      <c r="G260" s="263" t="s">
        <v>327</v>
      </c>
      <c r="H260" s="264">
        <v>1</v>
      </c>
      <c r="I260" s="265"/>
      <c r="J260" s="266">
        <f>ROUND(I260*H260,2)</f>
        <v>0</v>
      </c>
      <c r="K260" s="262" t="s">
        <v>154</v>
      </c>
      <c r="L260" s="267"/>
      <c r="M260" s="268" t="s">
        <v>19</v>
      </c>
      <c r="N260" s="269" t="s">
        <v>49</v>
      </c>
      <c r="O260" s="87"/>
      <c r="P260" s="217">
        <f>O260*H260</f>
        <v>0</v>
      </c>
      <c r="Q260" s="217">
        <v>0.041000000000000002</v>
      </c>
      <c r="R260" s="217">
        <f>Q260*H260</f>
        <v>0.041000000000000002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207</v>
      </c>
      <c r="AT260" s="219" t="s">
        <v>220</v>
      </c>
      <c r="AU260" s="219" t="s">
        <v>88</v>
      </c>
      <c r="AY260" s="20" t="s">
        <v>148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86</v>
      </c>
      <c r="BK260" s="220">
        <f>ROUND(I260*H260,2)</f>
        <v>0</v>
      </c>
      <c r="BL260" s="20" t="s">
        <v>155</v>
      </c>
      <c r="BM260" s="219" t="s">
        <v>482</v>
      </c>
    </row>
    <row r="261" s="2" customFormat="1" ht="24.15" customHeight="1">
      <c r="A261" s="41"/>
      <c r="B261" s="42"/>
      <c r="C261" s="260" t="s">
        <v>483</v>
      </c>
      <c r="D261" s="260" t="s">
        <v>220</v>
      </c>
      <c r="E261" s="261" t="s">
        <v>484</v>
      </c>
      <c r="F261" s="262" t="s">
        <v>485</v>
      </c>
      <c r="G261" s="263" t="s">
        <v>327</v>
      </c>
      <c r="H261" s="264">
        <v>1</v>
      </c>
      <c r="I261" s="265"/>
      <c r="J261" s="266">
        <f>ROUND(I261*H261,2)</f>
        <v>0</v>
      </c>
      <c r="K261" s="262" t="s">
        <v>154</v>
      </c>
      <c r="L261" s="267"/>
      <c r="M261" s="268" t="s">
        <v>19</v>
      </c>
      <c r="N261" s="269" t="s">
        <v>49</v>
      </c>
      <c r="O261" s="87"/>
      <c r="P261" s="217">
        <f>O261*H261</f>
        <v>0</v>
      </c>
      <c r="Q261" s="217">
        <v>0.032000000000000001</v>
      </c>
      <c r="R261" s="217">
        <f>Q261*H261</f>
        <v>0.032000000000000001</v>
      </c>
      <c r="S261" s="217">
        <v>0</v>
      </c>
      <c r="T261" s="218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9" t="s">
        <v>207</v>
      </c>
      <c r="AT261" s="219" t="s">
        <v>220</v>
      </c>
      <c r="AU261" s="219" t="s">
        <v>88</v>
      </c>
      <c r="AY261" s="20" t="s">
        <v>148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86</v>
      </c>
      <c r="BK261" s="220">
        <f>ROUND(I261*H261,2)</f>
        <v>0</v>
      </c>
      <c r="BL261" s="20" t="s">
        <v>155</v>
      </c>
      <c r="BM261" s="219" t="s">
        <v>486</v>
      </c>
    </row>
    <row r="262" s="2" customFormat="1" ht="24.15" customHeight="1">
      <c r="A262" s="41"/>
      <c r="B262" s="42"/>
      <c r="C262" s="260" t="s">
        <v>487</v>
      </c>
      <c r="D262" s="260" t="s">
        <v>220</v>
      </c>
      <c r="E262" s="261" t="s">
        <v>488</v>
      </c>
      <c r="F262" s="262" t="s">
        <v>489</v>
      </c>
      <c r="G262" s="263" t="s">
        <v>327</v>
      </c>
      <c r="H262" s="264">
        <v>1</v>
      </c>
      <c r="I262" s="265"/>
      <c r="J262" s="266">
        <f>ROUND(I262*H262,2)</f>
        <v>0</v>
      </c>
      <c r="K262" s="262" t="s">
        <v>154</v>
      </c>
      <c r="L262" s="267"/>
      <c r="M262" s="268" t="s">
        <v>19</v>
      </c>
      <c r="N262" s="269" t="s">
        <v>49</v>
      </c>
      <c r="O262" s="87"/>
      <c r="P262" s="217">
        <f>O262*H262</f>
        <v>0</v>
      </c>
      <c r="Q262" s="217">
        <v>0.021000000000000001</v>
      </c>
      <c r="R262" s="217">
        <f>Q262*H262</f>
        <v>0.021000000000000001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207</v>
      </c>
      <c r="AT262" s="219" t="s">
        <v>220</v>
      </c>
      <c r="AU262" s="219" t="s">
        <v>88</v>
      </c>
      <c r="AY262" s="20" t="s">
        <v>148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155</v>
      </c>
      <c r="BM262" s="219" t="s">
        <v>490</v>
      </c>
    </row>
    <row r="263" s="2" customFormat="1" ht="24.15" customHeight="1">
      <c r="A263" s="41"/>
      <c r="B263" s="42"/>
      <c r="C263" s="260" t="s">
        <v>491</v>
      </c>
      <c r="D263" s="260" t="s">
        <v>220</v>
      </c>
      <c r="E263" s="261" t="s">
        <v>492</v>
      </c>
      <c r="F263" s="262" t="s">
        <v>493</v>
      </c>
      <c r="G263" s="263" t="s">
        <v>327</v>
      </c>
      <c r="H263" s="264">
        <v>5</v>
      </c>
      <c r="I263" s="265"/>
      <c r="J263" s="266">
        <f>ROUND(I263*H263,2)</f>
        <v>0</v>
      </c>
      <c r="K263" s="262" t="s">
        <v>154</v>
      </c>
      <c r="L263" s="267"/>
      <c r="M263" s="268" t="s">
        <v>19</v>
      </c>
      <c r="N263" s="269" t="s">
        <v>49</v>
      </c>
      <c r="O263" s="87"/>
      <c r="P263" s="217">
        <f>O263*H263</f>
        <v>0</v>
      </c>
      <c r="Q263" s="217">
        <v>0.054600000000000003</v>
      </c>
      <c r="R263" s="217">
        <f>Q263*H263</f>
        <v>0.27300000000000002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207</v>
      </c>
      <c r="AT263" s="219" t="s">
        <v>220</v>
      </c>
      <c r="AU263" s="219" t="s">
        <v>88</v>
      </c>
      <c r="AY263" s="20" t="s">
        <v>148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86</v>
      </c>
      <c r="BK263" s="220">
        <f>ROUND(I263*H263,2)</f>
        <v>0</v>
      </c>
      <c r="BL263" s="20" t="s">
        <v>155</v>
      </c>
      <c r="BM263" s="219" t="s">
        <v>494</v>
      </c>
    </row>
    <row r="264" s="13" customFormat="1">
      <c r="A264" s="13"/>
      <c r="B264" s="226"/>
      <c r="C264" s="227"/>
      <c r="D264" s="228" t="s">
        <v>159</v>
      </c>
      <c r="E264" s="229" t="s">
        <v>19</v>
      </c>
      <c r="F264" s="230" t="s">
        <v>495</v>
      </c>
      <c r="G264" s="227"/>
      <c r="H264" s="231">
        <v>2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159</v>
      </c>
      <c r="AU264" s="237" t="s">
        <v>88</v>
      </c>
      <c r="AV264" s="13" t="s">
        <v>88</v>
      </c>
      <c r="AW264" s="13" t="s">
        <v>37</v>
      </c>
      <c r="AX264" s="13" t="s">
        <v>78</v>
      </c>
      <c r="AY264" s="237" t="s">
        <v>148</v>
      </c>
    </row>
    <row r="265" s="13" customFormat="1">
      <c r="A265" s="13"/>
      <c r="B265" s="226"/>
      <c r="C265" s="227"/>
      <c r="D265" s="228" t="s">
        <v>159</v>
      </c>
      <c r="E265" s="229" t="s">
        <v>19</v>
      </c>
      <c r="F265" s="230" t="s">
        <v>496</v>
      </c>
      <c r="G265" s="227"/>
      <c r="H265" s="231">
        <v>3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159</v>
      </c>
      <c r="AU265" s="237" t="s">
        <v>88</v>
      </c>
      <c r="AV265" s="13" t="s">
        <v>88</v>
      </c>
      <c r="AW265" s="13" t="s">
        <v>37</v>
      </c>
      <c r="AX265" s="13" t="s">
        <v>78</v>
      </c>
      <c r="AY265" s="237" t="s">
        <v>148</v>
      </c>
    </row>
    <row r="266" s="14" customFormat="1">
      <c r="A266" s="14"/>
      <c r="B266" s="238"/>
      <c r="C266" s="239"/>
      <c r="D266" s="228" t="s">
        <v>159</v>
      </c>
      <c r="E266" s="240" t="s">
        <v>19</v>
      </c>
      <c r="F266" s="241" t="s">
        <v>162</v>
      </c>
      <c r="G266" s="239"/>
      <c r="H266" s="242">
        <v>5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159</v>
      </c>
      <c r="AU266" s="248" t="s">
        <v>88</v>
      </c>
      <c r="AV266" s="14" t="s">
        <v>155</v>
      </c>
      <c r="AW266" s="14" t="s">
        <v>37</v>
      </c>
      <c r="AX266" s="14" t="s">
        <v>86</v>
      </c>
      <c r="AY266" s="248" t="s">
        <v>148</v>
      </c>
    </row>
    <row r="267" s="2" customFormat="1" ht="49.05" customHeight="1">
      <c r="A267" s="41"/>
      <c r="B267" s="42"/>
      <c r="C267" s="208" t="s">
        <v>497</v>
      </c>
      <c r="D267" s="208" t="s">
        <v>150</v>
      </c>
      <c r="E267" s="209" t="s">
        <v>498</v>
      </c>
      <c r="F267" s="210" t="s">
        <v>499</v>
      </c>
      <c r="G267" s="211" t="s">
        <v>327</v>
      </c>
      <c r="H267" s="212">
        <v>1</v>
      </c>
      <c r="I267" s="213"/>
      <c r="J267" s="214">
        <f>ROUND(I267*H267,2)</f>
        <v>0</v>
      </c>
      <c r="K267" s="210" t="s">
        <v>154</v>
      </c>
      <c r="L267" s="47"/>
      <c r="M267" s="215" t="s">
        <v>19</v>
      </c>
      <c r="N267" s="216" t="s">
        <v>49</v>
      </c>
      <c r="O267" s="87"/>
      <c r="P267" s="217">
        <f>O267*H267</f>
        <v>0</v>
      </c>
      <c r="Q267" s="217">
        <v>0.045475099999999997</v>
      </c>
      <c r="R267" s="217">
        <f>Q267*H267</f>
        <v>0.045475099999999997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155</v>
      </c>
      <c r="AT267" s="219" t="s">
        <v>150</v>
      </c>
      <c r="AU267" s="219" t="s">
        <v>88</v>
      </c>
      <c r="AY267" s="20" t="s">
        <v>148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86</v>
      </c>
      <c r="BK267" s="220">
        <f>ROUND(I267*H267,2)</f>
        <v>0</v>
      </c>
      <c r="BL267" s="20" t="s">
        <v>155</v>
      </c>
      <c r="BM267" s="219" t="s">
        <v>500</v>
      </c>
    </row>
    <row r="268" s="2" customFormat="1">
      <c r="A268" s="41"/>
      <c r="B268" s="42"/>
      <c r="C268" s="43"/>
      <c r="D268" s="221" t="s">
        <v>157</v>
      </c>
      <c r="E268" s="43"/>
      <c r="F268" s="222" t="s">
        <v>501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157</v>
      </c>
      <c r="AU268" s="20" t="s">
        <v>88</v>
      </c>
    </row>
    <row r="269" s="2" customFormat="1" ht="49.05" customHeight="1">
      <c r="A269" s="41"/>
      <c r="B269" s="42"/>
      <c r="C269" s="208" t="s">
        <v>502</v>
      </c>
      <c r="D269" s="208" t="s">
        <v>150</v>
      </c>
      <c r="E269" s="209" t="s">
        <v>503</v>
      </c>
      <c r="F269" s="210" t="s">
        <v>504</v>
      </c>
      <c r="G269" s="211" t="s">
        <v>327</v>
      </c>
      <c r="H269" s="212">
        <v>3</v>
      </c>
      <c r="I269" s="213"/>
      <c r="J269" s="214">
        <f>ROUND(I269*H269,2)</f>
        <v>0</v>
      </c>
      <c r="K269" s="210" t="s">
        <v>154</v>
      </c>
      <c r="L269" s="47"/>
      <c r="M269" s="215" t="s">
        <v>19</v>
      </c>
      <c r="N269" s="216" t="s">
        <v>49</v>
      </c>
      <c r="O269" s="87"/>
      <c r="P269" s="217">
        <f>O269*H269</f>
        <v>0</v>
      </c>
      <c r="Q269" s="217">
        <v>0.045525599999999999</v>
      </c>
      <c r="R269" s="217">
        <f>Q269*H269</f>
        <v>0.1365768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155</v>
      </c>
      <c r="AT269" s="219" t="s">
        <v>150</v>
      </c>
      <c r="AU269" s="219" t="s">
        <v>88</v>
      </c>
      <c r="AY269" s="20" t="s">
        <v>148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86</v>
      </c>
      <c r="BK269" s="220">
        <f>ROUND(I269*H269,2)</f>
        <v>0</v>
      </c>
      <c r="BL269" s="20" t="s">
        <v>155</v>
      </c>
      <c r="BM269" s="219" t="s">
        <v>505</v>
      </c>
    </row>
    <row r="270" s="2" customFormat="1">
      <c r="A270" s="41"/>
      <c r="B270" s="42"/>
      <c r="C270" s="43"/>
      <c r="D270" s="221" t="s">
        <v>157</v>
      </c>
      <c r="E270" s="43"/>
      <c r="F270" s="222" t="s">
        <v>506</v>
      </c>
      <c r="G270" s="43"/>
      <c r="H270" s="43"/>
      <c r="I270" s="223"/>
      <c r="J270" s="43"/>
      <c r="K270" s="43"/>
      <c r="L270" s="47"/>
      <c r="M270" s="224"/>
      <c r="N270" s="225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157</v>
      </c>
      <c r="AU270" s="20" t="s">
        <v>88</v>
      </c>
    </row>
    <row r="271" s="2" customFormat="1" ht="44.25" customHeight="1">
      <c r="A271" s="41"/>
      <c r="B271" s="42"/>
      <c r="C271" s="208" t="s">
        <v>507</v>
      </c>
      <c r="D271" s="208" t="s">
        <v>150</v>
      </c>
      <c r="E271" s="209" t="s">
        <v>508</v>
      </c>
      <c r="F271" s="210" t="s">
        <v>509</v>
      </c>
      <c r="G271" s="211" t="s">
        <v>327</v>
      </c>
      <c r="H271" s="212">
        <v>1</v>
      </c>
      <c r="I271" s="213"/>
      <c r="J271" s="214">
        <f>ROUND(I271*H271,2)</f>
        <v>0</v>
      </c>
      <c r="K271" s="210" t="s">
        <v>154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0.11044800000000001</v>
      </c>
      <c r="R271" s="217">
        <f>Q271*H271</f>
        <v>0.11044800000000001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155</v>
      </c>
      <c r="AT271" s="219" t="s">
        <v>150</v>
      </c>
      <c r="AU271" s="219" t="s">
        <v>88</v>
      </c>
      <c r="AY271" s="20" t="s">
        <v>148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155</v>
      </c>
      <c r="BM271" s="219" t="s">
        <v>510</v>
      </c>
    </row>
    <row r="272" s="2" customFormat="1">
      <c r="A272" s="41"/>
      <c r="B272" s="42"/>
      <c r="C272" s="43"/>
      <c r="D272" s="221" t="s">
        <v>157</v>
      </c>
      <c r="E272" s="43"/>
      <c r="F272" s="222" t="s">
        <v>511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157</v>
      </c>
      <c r="AU272" s="20" t="s">
        <v>88</v>
      </c>
    </row>
    <row r="273" s="2" customFormat="1" ht="37.8" customHeight="1">
      <c r="A273" s="41"/>
      <c r="B273" s="42"/>
      <c r="C273" s="208" t="s">
        <v>512</v>
      </c>
      <c r="D273" s="208" t="s">
        <v>150</v>
      </c>
      <c r="E273" s="209" t="s">
        <v>513</v>
      </c>
      <c r="F273" s="210" t="s">
        <v>514</v>
      </c>
      <c r="G273" s="211" t="s">
        <v>327</v>
      </c>
      <c r="H273" s="212">
        <v>1</v>
      </c>
      <c r="I273" s="213"/>
      <c r="J273" s="214">
        <f>ROUND(I273*H273,2)</f>
        <v>0</v>
      </c>
      <c r="K273" s="210" t="s">
        <v>154</v>
      </c>
      <c r="L273" s="47"/>
      <c r="M273" s="215" t="s">
        <v>19</v>
      </c>
      <c r="N273" s="216" t="s">
        <v>49</v>
      </c>
      <c r="O273" s="87"/>
      <c r="P273" s="217">
        <f>O273*H273</f>
        <v>0</v>
      </c>
      <c r="Q273" s="217">
        <v>0.024240000000000001</v>
      </c>
      <c r="R273" s="217">
        <f>Q273*H273</f>
        <v>0.024240000000000001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155</v>
      </c>
      <c r="AT273" s="219" t="s">
        <v>150</v>
      </c>
      <c r="AU273" s="219" t="s">
        <v>88</v>
      </c>
      <c r="AY273" s="20" t="s">
        <v>148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86</v>
      </c>
      <c r="BK273" s="220">
        <f>ROUND(I273*H273,2)</f>
        <v>0</v>
      </c>
      <c r="BL273" s="20" t="s">
        <v>155</v>
      </c>
      <c r="BM273" s="219" t="s">
        <v>515</v>
      </c>
    </row>
    <row r="274" s="2" customFormat="1">
      <c r="A274" s="41"/>
      <c r="B274" s="42"/>
      <c r="C274" s="43"/>
      <c r="D274" s="221" t="s">
        <v>157</v>
      </c>
      <c r="E274" s="43"/>
      <c r="F274" s="222" t="s">
        <v>516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157</v>
      </c>
      <c r="AU274" s="20" t="s">
        <v>88</v>
      </c>
    </row>
    <row r="275" s="2" customFormat="1" ht="37.8" customHeight="1">
      <c r="A275" s="41"/>
      <c r="B275" s="42"/>
      <c r="C275" s="208" t="s">
        <v>517</v>
      </c>
      <c r="D275" s="208" t="s">
        <v>150</v>
      </c>
      <c r="E275" s="209" t="s">
        <v>518</v>
      </c>
      <c r="F275" s="210" t="s">
        <v>519</v>
      </c>
      <c r="G275" s="211" t="s">
        <v>327</v>
      </c>
      <c r="H275" s="212">
        <v>1</v>
      </c>
      <c r="I275" s="213"/>
      <c r="J275" s="214">
        <f>ROUND(I275*H275,2)</f>
        <v>0</v>
      </c>
      <c r="K275" s="210" t="s">
        <v>154</v>
      </c>
      <c r="L275" s="47"/>
      <c r="M275" s="215" t="s">
        <v>19</v>
      </c>
      <c r="N275" s="216" t="s">
        <v>49</v>
      </c>
      <c r="O275" s="87"/>
      <c r="P275" s="217">
        <f>O275*H275</f>
        <v>0</v>
      </c>
      <c r="Q275" s="217">
        <v>0.21007999999999999</v>
      </c>
      <c r="R275" s="217">
        <f>Q275*H275</f>
        <v>0.21007999999999999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155</v>
      </c>
      <c r="AT275" s="219" t="s">
        <v>150</v>
      </c>
      <c r="AU275" s="219" t="s">
        <v>88</v>
      </c>
      <c r="AY275" s="20" t="s">
        <v>148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155</v>
      </c>
      <c r="BM275" s="219" t="s">
        <v>520</v>
      </c>
    </row>
    <row r="276" s="2" customFormat="1">
      <c r="A276" s="41"/>
      <c r="B276" s="42"/>
      <c r="C276" s="43"/>
      <c r="D276" s="221" t="s">
        <v>157</v>
      </c>
      <c r="E276" s="43"/>
      <c r="F276" s="222" t="s">
        <v>521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157</v>
      </c>
      <c r="AU276" s="20" t="s">
        <v>88</v>
      </c>
    </row>
    <row r="277" s="2" customFormat="1" ht="33" customHeight="1">
      <c r="A277" s="41"/>
      <c r="B277" s="42"/>
      <c r="C277" s="208" t="s">
        <v>522</v>
      </c>
      <c r="D277" s="208" t="s">
        <v>150</v>
      </c>
      <c r="E277" s="209" t="s">
        <v>523</v>
      </c>
      <c r="F277" s="210" t="s">
        <v>524</v>
      </c>
      <c r="G277" s="211" t="s">
        <v>153</v>
      </c>
      <c r="H277" s="212">
        <v>2.25</v>
      </c>
      <c r="I277" s="213"/>
      <c r="J277" s="214">
        <f>ROUND(I277*H277,2)</f>
        <v>0</v>
      </c>
      <c r="K277" s="210" t="s">
        <v>154</v>
      </c>
      <c r="L277" s="47"/>
      <c r="M277" s="215" t="s">
        <v>19</v>
      </c>
      <c r="N277" s="216" t="s">
        <v>49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9" t="s">
        <v>155</v>
      </c>
      <c r="AT277" s="219" t="s">
        <v>150</v>
      </c>
      <c r="AU277" s="219" t="s">
        <v>88</v>
      </c>
      <c r="AY277" s="20" t="s">
        <v>148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86</v>
      </c>
      <c r="BK277" s="220">
        <f>ROUND(I277*H277,2)</f>
        <v>0</v>
      </c>
      <c r="BL277" s="20" t="s">
        <v>155</v>
      </c>
      <c r="BM277" s="219" t="s">
        <v>525</v>
      </c>
    </row>
    <row r="278" s="2" customFormat="1">
      <c r="A278" s="41"/>
      <c r="B278" s="42"/>
      <c r="C278" s="43"/>
      <c r="D278" s="221" t="s">
        <v>157</v>
      </c>
      <c r="E278" s="43"/>
      <c r="F278" s="222" t="s">
        <v>526</v>
      </c>
      <c r="G278" s="43"/>
      <c r="H278" s="43"/>
      <c r="I278" s="223"/>
      <c r="J278" s="43"/>
      <c r="K278" s="43"/>
      <c r="L278" s="47"/>
      <c r="M278" s="224"/>
      <c r="N278" s="225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157</v>
      </c>
      <c r="AU278" s="20" t="s">
        <v>88</v>
      </c>
    </row>
    <row r="279" s="13" customFormat="1">
      <c r="A279" s="13"/>
      <c r="B279" s="226"/>
      <c r="C279" s="227"/>
      <c r="D279" s="228" t="s">
        <v>159</v>
      </c>
      <c r="E279" s="229" t="s">
        <v>19</v>
      </c>
      <c r="F279" s="230" t="s">
        <v>527</v>
      </c>
      <c r="G279" s="227"/>
      <c r="H279" s="231">
        <v>2.25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159</v>
      </c>
      <c r="AU279" s="237" t="s">
        <v>88</v>
      </c>
      <c r="AV279" s="13" t="s">
        <v>88</v>
      </c>
      <c r="AW279" s="13" t="s">
        <v>37</v>
      </c>
      <c r="AX279" s="13" t="s">
        <v>86</v>
      </c>
      <c r="AY279" s="237" t="s">
        <v>148</v>
      </c>
    </row>
    <row r="280" s="2" customFormat="1" ht="16.5" customHeight="1">
      <c r="A280" s="41"/>
      <c r="B280" s="42"/>
      <c r="C280" s="208" t="s">
        <v>528</v>
      </c>
      <c r="D280" s="208" t="s">
        <v>150</v>
      </c>
      <c r="E280" s="209" t="s">
        <v>529</v>
      </c>
      <c r="F280" s="210" t="s">
        <v>530</v>
      </c>
      <c r="G280" s="211" t="s">
        <v>215</v>
      </c>
      <c r="H280" s="212">
        <v>30.399999999999999</v>
      </c>
      <c r="I280" s="213"/>
      <c r="J280" s="214">
        <f>ROUND(I280*H280,2)</f>
        <v>0</v>
      </c>
      <c r="K280" s="210" t="s">
        <v>154</v>
      </c>
      <c r="L280" s="47"/>
      <c r="M280" s="215" t="s">
        <v>19</v>
      </c>
      <c r="N280" s="216" t="s">
        <v>49</v>
      </c>
      <c r="O280" s="87"/>
      <c r="P280" s="217">
        <f>O280*H280</f>
        <v>0</v>
      </c>
      <c r="Q280" s="217">
        <v>0.00019236000000000001</v>
      </c>
      <c r="R280" s="217">
        <f>Q280*H280</f>
        <v>0.0058477440000000002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155</v>
      </c>
      <c r="AT280" s="219" t="s">
        <v>150</v>
      </c>
      <c r="AU280" s="219" t="s">
        <v>88</v>
      </c>
      <c r="AY280" s="20" t="s">
        <v>148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86</v>
      </c>
      <c r="BK280" s="220">
        <f>ROUND(I280*H280,2)</f>
        <v>0</v>
      </c>
      <c r="BL280" s="20" t="s">
        <v>155</v>
      </c>
      <c r="BM280" s="219" t="s">
        <v>531</v>
      </c>
    </row>
    <row r="281" s="2" customFormat="1">
      <c r="A281" s="41"/>
      <c r="B281" s="42"/>
      <c r="C281" s="43"/>
      <c r="D281" s="221" t="s">
        <v>157</v>
      </c>
      <c r="E281" s="43"/>
      <c r="F281" s="222" t="s">
        <v>532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157</v>
      </c>
      <c r="AU281" s="20" t="s">
        <v>88</v>
      </c>
    </row>
    <row r="282" s="2" customFormat="1" ht="24.15" customHeight="1">
      <c r="A282" s="41"/>
      <c r="B282" s="42"/>
      <c r="C282" s="208" t="s">
        <v>533</v>
      </c>
      <c r="D282" s="208" t="s">
        <v>150</v>
      </c>
      <c r="E282" s="209" t="s">
        <v>534</v>
      </c>
      <c r="F282" s="210" t="s">
        <v>535</v>
      </c>
      <c r="G282" s="211" t="s">
        <v>215</v>
      </c>
      <c r="H282" s="212">
        <v>30.399999999999999</v>
      </c>
      <c r="I282" s="213"/>
      <c r="J282" s="214">
        <f>ROUND(I282*H282,2)</f>
        <v>0</v>
      </c>
      <c r="K282" s="210" t="s">
        <v>154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7.3499999999999998E-05</v>
      </c>
      <c r="R282" s="217">
        <f>Q282*H282</f>
        <v>0.0022343999999999997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155</v>
      </c>
      <c r="AT282" s="219" t="s">
        <v>150</v>
      </c>
      <c r="AU282" s="219" t="s">
        <v>88</v>
      </c>
      <c r="AY282" s="20" t="s">
        <v>148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155</v>
      </c>
      <c r="BM282" s="219" t="s">
        <v>536</v>
      </c>
    </row>
    <row r="283" s="2" customFormat="1">
      <c r="A283" s="41"/>
      <c r="B283" s="42"/>
      <c r="C283" s="43"/>
      <c r="D283" s="221" t="s">
        <v>157</v>
      </c>
      <c r="E283" s="43"/>
      <c r="F283" s="222" t="s">
        <v>537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157</v>
      </c>
      <c r="AU283" s="20" t="s">
        <v>88</v>
      </c>
    </row>
    <row r="284" s="12" customFormat="1" ht="22.8" customHeight="1">
      <c r="A284" s="12"/>
      <c r="B284" s="192"/>
      <c r="C284" s="193"/>
      <c r="D284" s="194" t="s">
        <v>77</v>
      </c>
      <c r="E284" s="206" t="s">
        <v>212</v>
      </c>
      <c r="F284" s="206" t="s">
        <v>538</v>
      </c>
      <c r="G284" s="193"/>
      <c r="H284" s="193"/>
      <c r="I284" s="196"/>
      <c r="J284" s="207">
        <f>BK284</f>
        <v>0</v>
      </c>
      <c r="K284" s="193"/>
      <c r="L284" s="198"/>
      <c r="M284" s="199"/>
      <c r="N284" s="200"/>
      <c r="O284" s="200"/>
      <c r="P284" s="201">
        <f>SUM(P285:P287)</f>
        <v>0</v>
      </c>
      <c r="Q284" s="200"/>
      <c r="R284" s="201">
        <f>SUM(R285:R287)</f>
        <v>0</v>
      </c>
      <c r="S284" s="200"/>
      <c r="T284" s="202">
        <f>SUM(T285:T287)</f>
        <v>2.3399999999999999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3" t="s">
        <v>86</v>
      </c>
      <c r="AT284" s="204" t="s">
        <v>77</v>
      </c>
      <c r="AU284" s="204" t="s">
        <v>86</v>
      </c>
      <c r="AY284" s="203" t="s">
        <v>148</v>
      </c>
      <c r="BK284" s="205">
        <f>SUM(BK285:BK287)</f>
        <v>0</v>
      </c>
    </row>
    <row r="285" s="2" customFormat="1" ht="24.15" customHeight="1">
      <c r="A285" s="41"/>
      <c r="B285" s="42"/>
      <c r="C285" s="208" t="s">
        <v>539</v>
      </c>
      <c r="D285" s="208" t="s">
        <v>150</v>
      </c>
      <c r="E285" s="209" t="s">
        <v>540</v>
      </c>
      <c r="F285" s="210" t="s">
        <v>541</v>
      </c>
      <c r="G285" s="211" t="s">
        <v>153</v>
      </c>
      <c r="H285" s="212">
        <v>60</v>
      </c>
      <c r="I285" s="213"/>
      <c r="J285" s="214">
        <f>ROUND(I285*H285,2)</f>
        <v>0</v>
      </c>
      <c r="K285" s="210" t="s">
        <v>154</v>
      </c>
      <c r="L285" s="47"/>
      <c r="M285" s="215" t="s">
        <v>19</v>
      </c>
      <c r="N285" s="216" t="s">
        <v>49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0.039</v>
      </c>
      <c r="T285" s="218">
        <f>S285*H285</f>
        <v>2.3399999999999999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155</v>
      </c>
      <c r="AT285" s="219" t="s">
        <v>150</v>
      </c>
      <c r="AU285" s="219" t="s">
        <v>88</v>
      </c>
      <c r="AY285" s="20" t="s">
        <v>148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86</v>
      </c>
      <c r="BK285" s="220">
        <f>ROUND(I285*H285,2)</f>
        <v>0</v>
      </c>
      <c r="BL285" s="20" t="s">
        <v>155</v>
      </c>
      <c r="BM285" s="219" t="s">
        <v>542</v>
      </c>
    </row>
    <row r="286" s="2" customFormat="1">
      <c r="A286" s="41"/>
      <c r="B286" s="42"/>
      <c r="C286" s="43"/>
      <c r="D286" s="221" t="s">
        <v>157</v>
      </c>
      <c r="E286" s="43"/>
      <c r="F286" s="222" t="s">
        <v>543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157</v>
      </c>
      <c r="AU286" s="20" t="s">
        <v>88</v>
      </c>
    </row>
    <row r="287" s="13" customFormat="1">
      <c r="A287" s="13"/>
      <c r="B287" s="226"/>
      <c r="C287" s="227"/>
      <c r="D287" s="228" t="s">
        <v>159</v>
      </c>
      <c r="E287" s="229" t="s">
        <v>19</v>
      </c>
      <c r="F287" s="230" t="s">
        <v>544</v>
      </c>
      <c r="G287" s="227"/>
      <c r="H287" s="231">
        <v>60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159</v>
      </c>
      <c r="AU287" s="237" t="s">
        <v>88</v>
      </c>
      <c r="AV287" s="13" t="s">
        <v>88</v>
      </c>
      <c r="AW287" s="13" t="s">
        <v>37</v>
      </c>
      <c r="AX287" s="13" t="s">
        <v>86</v>
      </c>
      <c r="AY287" s="237" t="s">
        <v>148</v>
      </c>
    </row>
    <row r="288" s="12" customFormat="1" ht="22.8" customHeight="1">
      <c r="A288" s="12"/>
      <c r="B288" s="192"/>
      <c r="C288" s="193"/>
      <c r="D288" s="194" t="s">
        <v>77</v>
      </c>
      <c r="E288" s="206" t="s">
        <v>545</v>
      </c>
      <c r="F288" s="206" t="s">
        <v>546</v>
      </c>
      <c r="G288" s="193"/>
      <c r="H288" s="193"/>
      <c r="I288" s="196"/>
      <c r="J288" s="207">
        <f>BK288</f>
        <v>0</v>
      </c>
      <c r="K288" s="193"/>
      <c r="L288" s="198"/>
      <c r="M288" s="199"/>
      <c r="N288" s="200"/>
      <c r="O288" s="200"/>
      <c r="P288" s="201">
        <f>SUM(P289:P299)</f>
        <v>0</v>
      </c>
      <c r="Q288" s="200"/>
      <c r="R288" s="201">
        <f>SUM(R289:R299)</f>
        <v>0</v>
      </c>
      <c r="S288" s="200"/>
      <c r="T288" s="202">
        <f>SUM(T289:T299)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3" t="s">
        <v>86</v>
      </c>
      <c r="AT288" s="204" t="s">
        <v>77</v>
      </c>
      <c r="AU288" s="204" t="s">
        <v>86</v>
      </c>
      <c r="AY288" s="203" t="s">
        <v>148</v>
      </c>
      <c r="BK288" s="205">
        <f>SUM(BK289:BK299)</f>
        <v>0</v>
      </c>
    </row>
    <row r="289" s="2" customFormat="1" ht="33" customHeight="1">
      <c r="A289" s="41"/>
      <c r="B289" s="42"/>
      <c r="C289" s="208" t="s">
        <v>547</v>
      </c>
      <c r="D289" s="208" t="s">
        <v>150</v>
      </c>
      <c r="E289" s="209" t="s">
        <v>548</v>
      </c>
      <c r="F289" s="210" t="s">
        <v>549</v>
      </c>
      <c r="G289" s="211" t="s">
        <v>223</v>
      </c>
      <c r="H289" s="212">
        <v>2.3399999999999999</v>
      </c>
      <c r="I289" s="213"/>
      <c r="J289" s="214">
        <f>ROUND(I289*H289,2)</f>
        <v>0</v>
      </c>
      <c r="K289" s="210" t="s">
        <v>154</v>
      </c>
      <c r="L289" s="47"/>
      <c r="M289" s="215" t="s">
        <v>19</v>
      </c>
      <c r="N289" s="216" t="s">
        <v>49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155</v>
      </c>
      <c r="AT289" s="219" t="s">
        <v>150</v>
      </c>
      <c r="AU289" s="219" t="s">
        <v>88</v>
      </c>
      <c r="AY289" s="20" t="s">
        <v>148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155</v>
      </c>
      <c r="BM289" s="219" t="s">
        <v>550</v>
      </c>
    </row>
    <row r="290" s="2" customFormat="1">
      <c r="A290" s="41"/>
      <c r="B290" s="42"/>
      <c r="C290" s="43"/>
      <c r="D290" s="221" t="s">
        <v>157</v>
      </c>
      <c r="E290" s="43"/>
      <c r="F290" s="222" t="s">
        <v>551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157</v>
      </c>
      <c r="AU290" s="20" t="s">
        <v>88</v>
      </c>
    </row>
    <row r="291" s="2" customFormat="1" ht="37.8" customHeight="1">
      <c r="A291" s="41"/>
      <c r="B291" s="42"/>
      <c r="C291" s="208" t="s">
        <v>552</v>
      </c>
      <c r="D291" s="208" t="s">
        <v>150</v>
      </c>
      <c r="E291" s="209" t="s">
        <v>553</v>
      </c>
      <c r="F291" s="210" t="s">
        <v>554</v>
      </c>
      <c r="G291" s="211" t="s">
        <v>223</v>
      </c>
      <c r="H291" s="212">
        <v>2.3399999999999999</v>
      </c>
      <c r="I291" s="213"/>
      <c r="J291" s="214">
        <f>ROUND(I291*H291,2)</f>
        <v>0</v>
      </c>
      <c r="K291" s="210" t="s">
        <v>154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155</v>
      </c>
      <c r="AT291" s="219" t="s">
        <v>150</v>
      </c>
      <c r="AU291" s="219" t="s">
        <v>88</v>
      </c>
      <c r="AY291" s="20" t="s">
        <v>148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155</v>
      </c>
      <c r="BM291" s="219" t="s">
        <v>555</v>
      </c>
    </row>
    <row r="292" s="2" customFormat="1">
      <c r="A292" s="41"/>
      <c r="B292" s="42"/>
      <c r="C292" s="43"/>
      <c r="D292" s="221" t="s">
        <v>157</v>
      </c>
      <c r="E292" s="43"/>
      <c r="F292" s="222" t="s">
        <v>556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157</v>
      </c>
      <c r="AU292" s="20" t="s">
        <v>88</v>
      </c>
    </row>
    <row r="293" s="2" customFormat="1" ht="37.8" customHeight="1">
      <c r="A293" s="41"/>
      <c r="B293" s="42"/>
      <c r="C293" s="208" t="s">
        <v>557</v>
      </c>
      <c r="D293" s="208" t="s">
        <v>150</v>
      </c>
      <c r="E293" s="209" t="s">
        <v>558</v>
      </c>
      <c r="F293" s="210" t="s">
        <v>559</v>
      </c>
      <c r="G293" s="211" t="s">
        <v>223</v>
      </c>
      <c r="H293" s="212">
        <v>2.3399999999999999</v>
      </c>
      <c r="I293" s="213"/>
      <c r="J293" s="214">
        <f>ROUND(I293*H293,2)</f>
        <v>0</v>
      </c>
      <c r="K293" s="210" t="s">
        <v>154</v>
      </c>
      <c r="L293" s="47"/>
      <c r="M293" s="215" t="s">
        <v>19</v>
      </c>
      <c r="N293" s="216" t="s">
        <v>49</v>
      </c>
      <c r="O293" s="87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9" t="s">
        <v>155</v>
      </c>
      <c r="AT293" s="219" t="s">
        <v>150</v>
      </c>
      <c r="AU293" s="219" t="s">
        <v>88</v>
      </c>
      <c r="AY293" s="20" t="s">
        <v>148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0" t="s">
        <v>86</v>
      </c>
      <c r="BK293" s="220">
        <f>ROUND(I293*H293,2)</f>
        <v>0</v>
      </c>
      <c r="BL293" s="20" t="s">
        <v>155</v>
      </c>
      <c r="BM293" s="219" t="s">
        <v>560</v>
      </c>
    </row>
    <row r="294" s="2" customFormat="1">
      <c r="A294" s="41"/>
      <c r="B294" s="42"/>
      <c r="C294" s="43"/>
      <c r="D294" s="221" t="s">
        <v>157</v>
      </c>
      <c r="E294" s="43"/>
      <c r="F294" s="222" t="s">
        <v>561</v>
      </c>
      <c r="G294" s="43"/>
      <c r="H294" s="43"/>
      <c r="I294" s="223"/>
      <c r="J294" s="43"/>
      <c r="K294" s="43"/>
      <c r="L294" s="47"/>
      <c r="M294" s="224"/>
      <c r="N294" s="225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157</v>
      </c>
      <c r="AU294" s="20" t="s">
        <v>88</v>
      </c>
    </row>
    <row r="295" s="2" customFormat="1" ht="24.15" customHeight="1">
      <c r="A295" s="41"/>
      <c r="B295" s="42"/>
      <c r="C295" s="208" t="s">
        <v>562</v>
      </c>
      <c r="D295" s="208" t="s">
        <v>150</v>
      </c>
      <c r="E295" s="209" t="s">
        <v>563</v>
      </c>
      <c r="F295" s="210" t="s">
        <v>564</v>
      </c>
      <c r="G295" s="211" t="s">
        <v>223</v>
      </c>
      <c r="H295" s="212">
        <v>2.3399999999999999</v>
      </c>
      <c r="I295" s="213"/>
      <c r="J295" s="214">
        <f>ROUND(I295*H295,2)</f>
        <v>0</v>
      </c>
      <c r="K295" s="210" t="s">
        <v>154</v>
      </c>
      <c r="L295" s="47"/>
      <c r="M295" s="215" t="s">
        <v>19</v>
      </c>
      <c r="N295" s="216" t="s">
        <v>49</v>
      </c>
      <c r="O295" s="87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9" t="s">
        <v>155</v>
      </c>
      <c r="AT295" s="219" t="s">
        <v>150</v>
      </c>
      <c r="AU295" s="219" t="s">
        <v>88</v>
      </c>
      <c r="AY295" s="20" t="s">
        <v>148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86</v>
      </c>
      <c r="BK295" s="220">
        <f>ROUND(I295*H295,2)</f>
        <v>0</v>
      </c>
      <c r="BL295" s="20" t="s">
        <v>155</v>
      </c>
      <c r="BM295" s="219" t="s">
        <v>565</v>
      </c>
    </row>
    <row r="296" s="2" customFormat="1">
      <c r="A296" s="41"/>
      <c r="B296" s="42"/>
      <c r="C296" s="43"/>
      <c r="D296" s="221" t="s">
        <v>157</v>
      </c>
      <c r="E296" s="43"/>
      <c r="F296" s="222" t="s">
        <v>566</v>
      </c>
      <c r="G296" s="43"/>
      <c r="H296" s="43"/>
      <c r="I296" s="223"/>
      <c r="J296" s="43"/>
      <c r="K296" s="43"/>
      <c r="L296" s="47"/>
      <c r="M296" s="224"/>
      <c r="N296" s="225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157</v>
      </c>
      <c r="AU296" s="20" t="s">
        <v>88</v>
      </c>
    </row>
    <row r="297" s="2" customFormat="1" ht="24.15" customHeight="1">
      <c r="A297" s="41"/>
      <c r="B297" s="42"/>
      <c r="C297" s="208" t="s">
        <v>567</v>
      </c>
      <c r="D297" s="208" t="s">
        <v>150</v>
      </c>
      <c r="E297" s="209" t="s">
        <v>568</v>
      </c>
      <c r="F297" s="210" t="s">
        <v>569</v>
      </c>
      <c r="G297" s="211" t="s">
        <v>223</v>
      </c>
      <c r="H297" s="212">
        <v>4.6799999999999997</v>
      </c>
      <c r="I297" s="213"/>
      <c r="J297" s="214">
        <f>ROUND(I297*H297,2)</f>
        <v>0</v>
      </c>
      <c r="K297" s="210" t="s">
        <v>154</v>
      </c>
      <c r="L297" s="47"/>
      <c r="M297" s="215" t="s">
        <v>19</v>
      </c>
      <c r="N297" s="216" t="s">
        <v>49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155</v>
      </c>
      <c r="AT297" s="219" t="s">
        <v>150</v>
      </c>
      <c r="AU297" s="219" t="s">
        <v>88</v>
      </c>
      <c r="AY297" s="20" t="s">
        <v>148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86</v>
      </c>
      <c r="BK297" s="220">
        <f>ROUND(I297*H297,2)</f>
        <v>0</v>
      </c>
      <c r="BL297" s="20" t="s">
        <v>155</v>
      </c>
      <c r="BM297" s="219" t="s">
        <v>570</v>
      </c>
    </row>
    <row r="298" s="2" customFormat="1">
      <c r="A298" s="41"/>
      <c r="B298" s="42"/>
      <c r="C298" s="43"/>
      <c r="D298" s="221" t="s">
        <v>157</v>
      </c>
      <c r="E298" s="43"/>
      <c r="F298" s="222" t="s">
        <v>571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157</v>
      </c>
      <c r="AU298" s="20" t="s">
        <v>88</v>
      </c>
    </row>
    <row r="299" s="13" customFormat="1">
      <c r="A299" s="13"/>
      <c r="B299" s="226"/>
      <c r="C299" s="227"/>
      <c r="D299" s="228" t="s">
        <v>159</v>
      </c>
      <c r="E299" s="227"/>
      <c r="F299" s="230" t="s">
        <v>572</v>
      </c>
      <c r="G299" s="227"/>
      <c r="H299" s="231">
        <v>4.6799999999999997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159</v>
      </c>
      <c r="AU299" s="237" t="s">
        <v>88</v>
      </c>
      <c r="AV299" s="13" t="s">
        <v>88</v>
      </c>
      <c r="AW299" s="13" t="s">
        <v>4</v>
      </c>
      <c r="AX299" s="13" t="s">
        <v>86</v>
      </c>
      <c r="AY299" s="237" t="s">
        <v>148</v>
      </c>
    </row>
    <row r="300" s="12" customFormat="1" ht="22.8" customHeight="1">
      <c r="A300" s="12"/>
      <c r="B300" s="192"/>
      <c r="C300" s="193"/>
      <c r="D300" s="194" t="s">
        <v>77</v>
      </c>
      <c r="E300" s="206" t="s">
        <v>573</v>
      </c>
      <c r="F300" s="206" t="s">
        <v>574</v>
      </c>
      <c r="G300" s="193"/>
      <c r="H300" s="193"/>
      <c r="I300" s="196"/>
      <c r="J300" s="207">
        <f>BK300</f>
        <v>0</v>
      </c>
      <c r="K300" s="193"/>
      <c r="L300" s="198"/>
      <c r="M300" s="199"/>
      <c r="N300" s="200"/>
      <c r="O300" s="200"/>
      <c r="P300" s="201">
        <f>SUM(P301:P302)</f>
        <v>0</v>
      </c>
      <c r="Q300" s="200"/>
      <c r="R300" s="201">
        <f>SUM(R301:R302)</f>
        <v>0</v>
      </c>
      <c r="S300" s="200"/>
      <c r="T300" s="202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3" t="s">
        <v>86</v>
      </c>
      <c r="AT300" s="204" t="s">
        <v>77</v>
      </c>
      <c r="AU300" s="204" t="s">
        <v>86</v>
      </c>
      <c r="AY300" s="203" t="s">
        <v>148</v>
      </c>
      <c r="BK300" s="205">
        <f>SUM(BK301:BK302)</f>
        <v>0</v>
      </c>
    </row>
    <row r="301" s="2" customFormat="1" ht="49.05" customHeight="1">
      <c r="A301" s="41"/>
      <c r="B301" s="42"/>
      <c r="C301" s="208" t="s">
        <v>575</v>
      </c>
      <c r="D301" s="208" t="s">
        <v>150</v>
      </c>
      <c r="E301" s="209" t="s">
        <v>576</v>
      </c>
      <c r="F301" s="210" t="s">
        <v>577</v>
      </c>
      <c r="G301" s="211" t="s">
        <v>223</v>
      </c>
      <c r="H301" s="212">
        <v>20.395</v>
      </c>
      <c r="I301" s="213"/>
      <c r="J301" s="214">
        <f>ROUND(I301*H301,2)</f>
        <v>0</v>
      </c>
      <c r="K301" s="210" t="s">
        <v>154</v>
      </c>
      <c r="L301" s="47"/>
      <c r="M301" s="215" t="s">
        <v>19</v>
      </c>
      <c r="N301" s="216" t="s">
        <v>49</v>
      </c>
      <c r="O301" s="87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155</v>
      </c>
      <c r="AT301" s="219" t="s">
        <v>150</v>
      </c>
      <c r="AU301" s="219" t="s">
        <v>88</v>
      </c>
      <c r="AY301" s="20" t="s">
        <v>148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155</v>
      </c>
      <c r="BM301" s="219" t="s">
        <v>578</v>
      </c>
    </row>
    <row r="302" s="2" customFormat="1">
      <c r="A302" s="41"/>
      <c r="B302" s="42"/>
      <c r="C302" s="43"/>
      <c r="D302" s="221" t="s">
        <v>157</v>
      </c>
      <c r="E302" s="43"/>
      <c r="F302" s="222" t="s">
        <v>579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157</v>
      </c>
      <c r="AU302" s="20" t="s">
        <v>88</v>
      </c>
    </row>
    <row r="303" s="12" customFormat="1" ht="25.92" customHeight="1">
      <c r="A303" s="12"/>
      <c r="B303" s="192"/>
      <c r="C303" s="193"/>
      <c r="D303" s="194" t="s">
        <v>77</v>
      </c>
      <c r="E303" s="195" t="s">
        <v>580</v>
      </c>
      <c r="F303" s="195" t="s">
        <v>581</v>
      </c>
      <c r="G303" s="193"/>
      <c r="H303" s="193"/>
      <c r="I303" s="196"/>
      <c r="J303" s="197">
        <f>BK303</f>
        <v>0</v>
      </c>
      <c r="K303" s="193"/>
      <c r="L303" s="198"/>
      <c r="M303" s="199"/>
      <c r="N303" s="200"/>
      <c r="O303" s="200"/>
      <c r="P303" s="201">
        <f>P304</f>
        <v>0</v>
      </c>
      <c r="Q303" s="200"/>
      <c r="R303" s="201">
        <f>R304</f>
        <v>0.032861932599999998</v>
      </c>
      <c r="S303" s="200"/>
      <c r="T303" s="202">
        <f>T304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3" t="s">
        <v>88</v>
      </c>
      <c r="AT303" s="204" t="s">
        <v>77</v>
      </c>
      <c r="AU303" s="204" t="s">
        <v>78</v>
      </c>
      <c r="AY303" s="203" t="s">
        <v>148</v>
      </c>
      <c r="BK303" s="205">
        <f>BK304</f>
        <v>0</v>
      </c>
    </row>
    <row r="304" s="12" customFormat="1" ht="22.8" customHeight="1">
      <c r="A304" s="12"/>
      <c r="B304" s="192"/>
      <c r="C304" s="193"/>
      <c r="D304" s="194" t="s">
        <v>77</v>
      </c>
      <c r="E304" s="206" t="s">
        <v>582</v>
      </c>
      <c r="F304" s="206" t="s">
        <v>583</v>
      </c>
      <c r="G304" s="193"/>
      <c r="H304" s="193"/>
      <c r="I304" s="196"/>
      <c r="J304" s="207">
        <f>BK304</f>
        <v>0</v>
      </c>
      <c r="K304" s="193"/>
      <c r="L304" s="198"/>
      <c r="M304" s="199"/>
      <c r="N304" s="200"/>
      <c r="O304" s="200"/>
      <c r="P304" s="201">
        <f>SUM(P305:P309)</f>
        <v>0</v>
      </c>
      <c r="Q304" s="200"/>
      <c r="R304" s="201">
        <f>SUM(R305:R309)</f>
        <v>0.032861932599999998</v>
      </c>
      <c r="S304" s="200"/>
      <c r="T304" s="202">
        <f>SUM(T305:T309)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3" t="s">
        <v>88</v>
      </c>
      <c r="AT304" s="204" t="s">
        <v>77</v>
      </c>
      <c r="AU304" s="204" t="s">
        <v>86</v>
      </c>
      <c r="AY304" s="203" t="s">
        <v>148</v>
      </c>
      <c r="BK304" s="205">
        <f>SUM(BK305:BK309)</f>
        <v>0</v>
      </c>
    </row>
    <row r="305" s="2" customFormat="1" ht="24.15" customHeight="1">
      <c r="A305" s="41"/>
      <c r="B305" s="42"/>
      <c r="C305" s="208" t="s">
        <v>584</v>
      </c>
      <c r="D305" s="208" t="s">
        <v>150</v>
      </c>
      <c r="E305" s="209" t="s">
        <v>585</v>
      </c>
      <c r="F305" s="210" t="s">
        <v>586</v>
      </c>
      <c r="G305" s="211" t="s">
        <v>587</v>
      </c>
      <c r="H305" s="212">
        <v>666.06399999999996</v>
      </c>
      <c r="I305" s="213"/>
      <c r="J305" s="214">
        <f>ROUND(I305*H305,2)</f>
        <v>0</v>
      </c>
      <c r="K305" s="210" t="s">
        <v>154</v>
      </c>
      <c r="L305" s="47"/>
      <c r="M305" s="215" t="s">
        <v>19</v>
      </c>
      <c r="N305" s="216" t="s">
        <v>49</v>
      </c>
      <c r="O305" s="87"/>
      <c r="P305" s="217">
        <f>O305*H305</f>
        <v>0</v>
      </c>
      <c r="Q305" s="217">
        <v>4.93375E-05</v>
      </c>
      <c r="R305" s="217">
        <f>Q305*H305</f>
        <v>0.032861932599999998</v>
      </c>
      <c r="S305" s="217">
        <v>0</v>
      </c>
      <c r="T305" s="218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9" t="s">
        <v>252</v>
      </c>
      <c r="AT305" s="219" t="s">
        <v>150</v>
      </c>
      <c r="AU305" s="219" t="s">
        <v>88</v>
      </c>
      <c r="AY305" s="20" t="s">
        <v>148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86</v>
      </c>
      <c r="BK305" s="220">
        <f>ROUND(I305*H305,2)</f>
        <v>0</v>
      </c>
      <c r="BL305" s="20" t="s">
        <v>252</v>
      </c>
      <c r="BM305" s="219" t="s">
        <v>588</v>
      </c>
    </row>
    <row r="306" s="2" customFormat="1">
      <c r="A306" s="41"/>
      <c r="B306" s="42"/>
      <c r="C306" s="43"/>
      <c r="D306" s="221" t="s">
        <v>157</v>
      </c>
      <c r="E306" s="43"/>
      <c r="F306" s="222" t="s">
        <v>589</v>
      </c>
      <c r="G306" s="43"/>
      <c r="H306" s="43"/>
      <c r="I306" s="223"/>
      <c r="J306" s="43"/>
      <c r="K306" s="43"/>
      <c r="L306" s="47"/>
      <c r="M306" s="224"/>
      <c r="N306" s="225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157</v>
      </c>
      <c r="AU306" s="20" t="s">
        <v>88</v>
      </c>
    </row>
    <row r="307" s="13" customFormat="1">
      <c r="A307" s="13"/>
      <c r="B307" s="226"/>
      <c r="C307" s="227"/>
      <c r="D307" s="228" t="s">
        <v>159</v>
      </c>
      <c r="E307" s="229" t="s">
        <v>19</v>
      </c>
      <c r="F307" s="230" t="s">
        <v>590</v>
      </c>
      <c r="G307" s="227"/>
      <c r="H307" s="231">
        <v>666.06399999999996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159</v>
      </c>
      <c r="AU307" s="237" t="s">
        <v>88</v>
      </c>
      <c r="AV307" s="13" t="s">
        <v>88</v>
      </c>
      <c r="AW307" s="13" t="s">
        <v>37</v>
      </c>
      <c r="AX307" s="13" t="s">
        <v>86</v>
      </c>
      <c r="AY307" s="237" t="s">
        <v>148</v>
      </c>
    </row>
    <row r="308" s="2" customFormat="1" ht="16.5" customHeight="1">
      <c r="A308" s="41"/>
      <c r="B308" s="42"/>
      <c r="C308" s="260" t="s">
        <v>591</v>
      </c>
      <c r="D308" s="260" t="s">
        <v>220</v>
      </c>
      <c r="E308" s="261" t="s">
        <v>592</v>
      </c>
      <c r="F308" s="262" t="s">
        <v>593</v>
      </c>
      <c r="G308" s="263" t="s">
        <v>223</v>
      </c>
      <c r="H308" s="264">
        <v>27.722000000000001</v>
      </c>
      <c r="I308" s="265"/>
      <c r="J308" s="266">
        <f>ROUND(I308*H308,2)</f>
        <v>0</v>
      </c>
      <c r="K308" s="262" t="s">
        <v>19</v>
      </c>
      <c r="L308" s="267"/>
      <c r="M308" s="268" t="s">
        <v>19</v>
      </c>
      <c r="N308" s="269" t="s">
        <v>49</v>
      </c>
      <c r="O308" s="87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348</v>
      </c>
      <c r="AT308" s="219" t="s">
        <v>220</v>
      </c>
      <c r="AU308" s="219" t="s">
        <v>88</v>
      </c>
      <c r="AY308" s="20" t="s">
        <v>148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86</v>
      </c>
      <c r="BK308" s="220">
        <f>ROUND(I308*H308,2)</f>
        <v>0</v>
      </c>
      <c r="BL308" s="20" t="s">
        <v>252</v>
      </c>
      <c r="BM308" s="219" t="s">
        <v>594</v>
      </c>
    </row>
    <row r="309" s="13" customFormat="1">
      <c r="A309" s="13"/>
      <c r="B309" s="226"/>
      <c r="C309" s="227"/>
      <c r="D309" s="228" t="s">
        <v>159</v>
      </c>
      <c r="E309" s="227"/>
      <c r="F309" s="230" t="s">
        <v>595</v>
      </c>
      <c r="G309" s="227"/>
      <c r="H309" s="231">
        <v>27.722000000000001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159</v>
      </c>
      <c r="AU309" s="237" t="s">
        <v>88</v>
      </c>
      <c r="AV309" s="13" t="s">
        <v>88</v>
      </c>
      <c r="AW309" s="13" t="s">
        <v>4</v>
      </c>
      <c r="AX309" s="13" t="s">
        <v>86</v>
      </c>
      <c r="AY309" s="237" t="s">
        <v>148</v>
      </c>
    </row>
    <row r="310" s="12" customFormat="1" ht="25.92" customHeight="1">
      <c r="A310" s="12"/>
      <c r="B310" s="192"/>
      <c r="C310" s="193"/>
      <c r="D310" s="194" t="s">
        <v>77</v>
      </c>
      <c r="E310" s="195" t="s">
        <v>220</v>
      </c>
      <c r="F310" s="195" t="s">
        <v>596</v>
      </c>
      <c r="G310" s="193"/>
      <c r="H310" s="193"/>
      <c r="I310" s="196"/>
      <c r="J310" s="197">
        <f>BK310</f>
        <v>0</v>
      </c>
      <c r="K310" s="193"/>
      <c r="L310" s="198"/>
      <c r="M310" s="199"/>
      <c r="N310" s="200"/>
      <c r="O310" s="200"/>
      <c r="P310" s="201">
        <f>P311</f>
        <v>0</v>
      </c>
      <c r="Q310" s="200"/>
      <c r="R310" s="201">
        <f>R311</f>
        <v>0.0046955999999999994</v>
      </c>
      <c r="S310" s="200"/>
      <c r="T310" s="202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3" t="s">
        <v>173</v>
      </c>
      <c r="AT310" s="204" t="s">
        <v>77</v>
      </c>
      <c r="AU310" s="204" t="s">
        <v>78</v>
      </c>
      <c r="AY310" s="203" t="s">
        <v>148</v>
      </c>
      <c r="BK310" s="205">
        <f>BK311</f>
        <v>0</v>
      </c>
    </row>
    <row r="311" s="12" customFormat="1" ht="22.8" customHeight="1">
      <c r="A311" s="12"/>
      <c r="B311" s="192"/>
      <c r="C311" s="193"/>
      <c r="D311" s="194" t="s">
        <v>77</v>
      </c>
      <c r="E311" s="206" t="s">
        <v>597</v>
      </c>
      <c r="F311" s="206" t="s">
        <v>598</v>
      </c>
      <c r="G311" s="193"/>
      <c r="H311" s="193"/>
      <c r="I311" s="196"/>
      <c r="J311" s="207">
        <f>BK311</f>
        <v>0</v>
      </c>
      <c r="K311" s="193"/>
      <c r="L311" s="198"/>
      <c r="M311" s="199"/>
      <c r="N311" s="200"/>
      <c r="O311" s="200"/>
      <c r="P311" s="201">
        <f>SUM(P312:P319)</f>
        <v>0</v>
      </c>
      <c r="Q311" s="200"/>
      <c r="R311" s="201">
        <f>SUM(R312:R319)</f>
        <v>0.0046955999999999994</v>
      </c>
      <c r="S311" s="200"/>
      <c r="T311" s="202">
        <f>SUM(T312:T319)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3" t="s">
        <v>173</v>
      </c>
      <c r="AT311" s="204" t="s">
        <v>77</v>
      </c>
      <c r="AU311" s="204" t="s">
        <v>86</v>
      </c>
      <c r="AY311" s="203" t="s">
        <v>148</v>
      </c>
      <c r="BK311" s="205">
        <f>SUM(BK312:BK319)</f>
        <v>0</v>
      </c>
    </row>
    <row r="312" s="2" customFormat="1" ht="33" customHeight="1">
      <c r="A312" s="41"/>
      <c r="B312" s="42"/>
      <c r="C312" s="208" t="s">
        <v>599</v>
      </c>
      <c r="D312" s="208" t="s">
        <v>150</v>
      </c>
      <c r="E312" s="209" t="s">
        <v>600</v>
      </c>
      <c r="F312" s="210" t="s">
        <v>601</v>
      </c>
      <c r="G312" s="211" t="s">
        <v>215</v>
      </c>
      <c r="H312" s="212">
        <v>12</v>
      </c>
      <c r="I312" s="213"/>
      <c r="J312" s="214">
        <f>ROUND(I312*H312,2)</f>
        <v>0</v>
      </c>
      <c r="K312" s="210" t="s">
        <v>154</v>
      </c>
      <c r="L312" s="47"/>
      <c r="M312" s="215" t="s">
        <v>19</v>
      </c>
      <c r="N312" s="216" t="s">
        <v>49</v>
      </c>
      <c r="O312" s="87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9" t="s">
        <v>507</v>
      </c>
      <c r="AT312" s="219" t="s">
        <v>150</v>
      </c>
      <c r="AU312" s="219" t="s">
        <v>88</v>
      </c>
      <c r="AY312" s="20" t="s">
        <v>148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0" t="s">
        <v>86</v>
      </c>
      <c r="BK312" s="220">
        <f>ROUND(I312*H312,2)</f>
        <v>0</v>
      </c>
      <c r="BL312" s="20" t="s">
        <v>507</v>
      </c>
      <c r="BM312" s="219" t="s">
        <v>602</v>
      </c>
    </row>
    <row r="313" s="2" customFormat="1">
      <c r="A313" s="41"/>
      <c r="B313" s="42"/>
      <c r="C313" s="43"/>
      <c r="D313" s="221" t="s">
        <v>157</v>
      </c>
      <c r="E313" s="43"/>
      <c r="F313" s="222" t="s">
        <v>603</v>
      </c>
      <c r="G313" s="43"/>
      <c r="H313" s="43"/>
      <c r="I313" s="223"/>
      <c r="J313" s="43"/>
      <c r="K313" s="43"/>
      <c r="L313" s="47"/>
      <c r="M313" s="224"/>
      <c r="N313" s="225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157</v>
      </c>
      <c r="AU313" s="20" t="s">
        <v>88</v>
      </c>
    </row>
    <row r="314" s="13" customFormat="1">
      <c r="A314" s="13"/>
      <c r="B314" s="226"/>
      <c r="C314" s="227"/>
      <c r="D314" s="228" t="s">
        <v>159</v>
      </c>
      <c r="E314" s="229" t="s">
        <v>19</v>
      </c>
      <c r="F314" s="230" t="s">
        <v>604</v>
      </c>
      <c r="G314" s="227"/>
      <c r="H314" s="231">
        <v>12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159</v>
      </c>
      <c r="AU314" s="237" t="s">
        <v>88</v>
      </c>
      <c r="AV314" s="13" t="s">
        <v>88</v>
      </c>
      <c r="AW314" s="13" t="s">
        <v>37</v>
      </c>
      <c r="AX314" s="13" t="s">
        <v>86</v>
      </c>
      <c r="AY314" s="237" t="s">
        <v>148</v>
      </c>
    </row>
    <row r="315" s="2" customFormat="1" ht="24.15" customHeight="1">
      <c r="A315" s="41"/>
      <c r="B315" s="42"/>
      <c r="C315" s="260" t="s">
        <v>605</v>
      </c>
      <c r="D315" s="260" t="s">
        <v>220</v>
      </c>
      <c r="E315" s="261" t="s">
        <v>606</v>
      </c>
      <c r="F315" s="262" t="s">
        <v>607</v>
      </c>
      <c r="G315" s="263" t="s">
        <v>215</v>
      </c>
      <c r="H315" s="264">
        <v>12.6</v>
      </c>
      <c r="I315" s="265"/>
      <c r="J315" s="266">
        <f>ROUND(I315*H315,2)</f>
        <v>0</v>
      </c>
      <c r="K315" s="262" t="s">
        <v>154</v>
      </c>
      <c r="L315" s="267"/>
      <c r="M315" s="268" t="s">
        <v>19</v>
      </c>
      <c r="N315" s="269" t="s">
        <v>49</v>
      </c>
      <c r="O315" s="87"/>
      <c r="P315" s="217">
        <f>O315*H315</f>
        <v>0</v>
      </c>
      <c r="Q315" s="217">
        <v>0.00035</v>
      </c>
      <c r="R315" s="217">
        <f>Q315*H315</f>
        <v>0.0044099999999999999</v>
      </c>
      <c r="S315" s="217">
        <v>0</v>
      </c>
      <c r="T315" s="218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9" t="s">
        <v>608</v>
      </c>
      <c r="AT315" s="219" t="s">
        <v>220</v>
      </c>
      <c r="AU315" s="219" t="s">
        <v>88</v>
      </c>
      <c r="AY315" s="20" t="s">
        <v>148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86</v>
      </c>
      <c r="BK315" s="220">
        <f>ROUND(I315*H315,2)</f>
        <v>0</v>
      </c>
      <c r="BL315" s="20" t="s">
        <v>608</v>
      </c>
      <c r="BM315" s="219" t="s">
        <v>609</v>
      </c>
    </row>
    <row r="316" s="13" customFormat="1">
      <c r="A316" s="13"/>
      <c r="B316" s="226"/>
      <c r="C316" s="227"/>
      <c r="D316" s="228" t="s">
        <v>159</v>
      </c>
      <c r="E316" s="227"/>
      <c r="F316" s="230" t="s">
        <v>610</v>
      </c>
      <c r="G316" s="227"/>
      <c r="H316" s="231">
        <v>12.6</v>
      </c>
      <c r="I316" s="232"/>
      <c r="J316" s="227"/>
      <c r="K316" s="227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159</v>
      </c>
      <c r="AU316" s="237" t="s">
        <v>88</v>
      </c>
      <c r="AV316" s="13" t="s">
        <v>88</v>
      </c>
      <c r="AW316" s="13" t="s">
        <v>4</v>
      </c>
      <c r="AX316" s="13" t="s">
        <v>86</v>
      </c>
      <c r="AY316" s="237" t="s">
        <v>148</v>
      </c>
    </row>
    <row r="317" s="2" customFormat="1" ht="37.8" customHeight="1">
      <c r="A317" s="41"/>
      <c r="B317" s="42"/>
      <c r="C317" s="208" t="s">
        <v>611</v>
      </c>
      <c r="D317" s="208" t="s">
        <v>150</v>
      </c>
      <c r="E317" s="209" t="s">
        <v>612</v>
      </c>
      <c r="F317" s="210" t="s">
        <v>613</v>
      </c>
      <c r="G317" s="211" t="s">
        <v>215</v>
      </c>
      <c r="H317" s="212">
        <v>4</v>
      </c>
      <c r="I317" s="213"/>
      <c r="J317" s="214">
        <f>ROUND(I317*H317,2)</f>
        <v>0</v>
      </c>
      <c r="K317" s="210" t="s">
        <v>154</v>
      </c>
      <c r="L317" s="47"/>
      <c r="M317" s="215" t="s">
        <v>19</v>
      </c>
      <c r="N317" s="216" t="s">
        <v>49</v>
      </c>
      <c r="O317" s="87"/>
      <c r="P317" s="217">
        <f>O317*H317</f>
        <v>0</v>
      </c>
      <c r="Q317" s="217">
        <v>7.1400000000000001E-05</v>
      </c>
      <c r="R317" s="217">
        <f>Q317*H317</f>
        <v>0.0002856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507</v>
      </c>
      <c r="AT317" s="219" t="s">
        <v>150</v>
      </c>
      <c r="AU317" s="219" t="s">
        <v>88</v>
      </c>
      <c r="AY317" s="20" t="s">
        <v>148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86</v>
      </c>
      <c r="BK317" s="220">
        <f>ROUND(I317*H317,2)</f>
        <v>0</v>
      </c>
      <c r="BL317" s="20" t="s">
        <v>507</v>
      </c>
      <c r="BM317" s="219" t="s">
        <v>614</v>
      </c>
    </row>
    <row r="318" s="2" customFormat="1">
      <c r="A318" s="41"/>
      <c r="B318" s="42"/>
      <c r="C318" s="43"/>
      <c r="D318" s="221" t="s">
        <v>157</v>
      </c>
      <c r="E318" s="43"/>
      <c r="F318" s="222" t="s">
        <v>615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157</v>
      </c>
      <c r="AU318" s="20" t="s">
        <v>88</v>
      </c>
    </row>
    <row r="319" s="13" customFormat="1">
      <c r="A319" s="13"/>
      <c r="B319" s="226"/>
      <c r="C319" s="227"/>
      <c r="D319" s="228" t="s">
        <v>159</v>
      </c>
      <c r="E319" s="229" t="s">
        <v>19</v>
      </c>
      <c r="F319" s="230" t="s">
        <v>155</v>
      </c>
      <c r="G319" s="227"/>
      <c r="H319" s="231">
        <v>4</v>
      </c>
      <c r="I319" s="232"/>
      <c r="J319" s="227"/>
      <c r="K319" s="227"/>
      <c r="L319" s="233"/>
      <c r="M319" s="280"/>
      <c r="N319" s="281"/>
      <c r="O319" s="281"/>
      <c r="P319" s="281"/>
      <c r="Q319" s="281"/>
      <c r="R319" s="281"/>
      <c r="S319" s="281"/>
      <c r="T319" s="28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159</v>
      </c>
      <c r="AU319" s="237" t="s">
        <v>88</v>
      </c>
      <c r="AV319" s="13" t="s">
        <v>88</v>
      </c>
      <c r="AW319" s="13" t="s">
        <v>37</v>
      </c>
      <c r="AX319" s="13" t="s">
        <v>86</v>
      </c>
      <c r="AY319" s="237" t="s">
        <v>148</v>
      </c>
    </row>
    <row r="320" s="2" customFormat="1" ht="6.96" customHeight="1">
      <c r="A320" s="41"/>
      <c r="B320" s="62"/>
      <c r="C320" s="63"/>
      <c r="D320" s="63"/>
      <c r="E320" s="63"/>
      <c r="F320" s="63"/>
      <c r="G320" s="63"/>
      <c r="H320" s="63"/>
      <c r="I320" s="63"/>
      <c r="J320" s="63"/>
      <c r="K320" s="63"/>
      <c r="L320" s="47"/>
      <c r="M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</row>
  </sheetData>
  <sheetProtection sheet="1" autoFilter="0" formatColumns="0" formatRows="0" objects="1" scenarios="1" spinCount="100000" saltValue="+qbYw2FAG1LGsyxLtBbFlMiGxDmES4mj51mz/DYN4U02uB5mNd4sBVL3g2+Sspuf7cF8JMdB0R7I1Hj959hTCg==" hashValue="CkV7DGkXfD1lDxb5pYWmha52xk4L5HPxk65u+GNlk4xwyJtwp1YBFp4R/H8jumL6GP5ATQWJ0MwJTH+SFEvMoQ==" algorithmName="SHA-512" password="CC35"/>
  <autoFilter ref="C91:K31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4_01/131251206"/>
    <hyperlink ref="F101" r:id="rId2" display="https://podminky.urs.cz/item/CS_URS_2024_01/132254206"/>
    <hyperlink ref="F110" r:id="rId3" display="https://podminky.urs.cz/item/CS_URS_2024_01/151101101"/>
    <hyperlink ref="F119" r:id="rId4" display="https://podminky.urs.cz/item/CS_URS_2024_01/151101111"/>
    <hyperlink ref="F121" r:id="rId5" display="https://podminky.urs.cz/item/CS_URS_2024_01/151101201"/>
    <hyperlink ref="F124" r:id="rId6" display="https://podminky.urs.cz/item/CS_URS_2024_01/151101211"/>
    <hyperlink ref="F126" r:id="rId7" display="https://podminky.urs.cz/item/CS_URS_2024_01/151101301"/>
    <hyperlink ref="F129" r:id="rId8" display="https://podminky.urs.cz/item/CS_URS_2024_01/151101311"/>
    <hyperlink ref="F131" r:id="rId9" display="https://podminky.urs.cz/item/CS_URS_2024_01/151712111"/>
    <hyperlink ref="F136" r:id="rId10" display="https://podminky.urs.cz/item/CS_URS_2024_01/153112111"/>
    <hyperlink ref="F139" r:id="rId11" display="https://podminky.urs.cz/item/CS_URS_2024_01/153112122"/>
    <hyperlink ref="F142" r:id="rId12" display="https://podminky.urs.cz/item/CS_URS_2024_01/153113112"/>
    <hyperlink ref="F144" r:id="rId13" display="https://podminky.urs.cz/item/CS_URS_2024_01/162351104"/>
    <hyperlink ref="F148" r:id="rId14" display="https://podminky.urs.cz/item/CS_URS_2024_01/162551108"/>
    <hyperlink ref="F155" r:id="rId15" display="https://podminky.urs.cz/item/CS_URS_2024_01/167151111"/>
    <hyperlink ref="F162" r:id="rId16" display="https://podminky.urs.cz/item/CS_URS_2024_01/171201231"/>
    <hyperlink ref="F166" r:id="rId17" display="https://podminky.urs.cz/item/CS_URS_2024_01/171251201"/>
    <hyperlink ref="F169" r:id="rId18" display="https://podminky.urs.cz/item/CS_URS_2024_01/174151101"/>
    <hyperlink ref="F172" r:id="rId19" display="https://podminky.urs.cz/item/CS_URS_2024_01/175151101"/>
    <hyperlink ref="F183" r:id="rId20" display="https://podminky.urs.cz/item/CS_URS_2024_01/273313611"/>
    <hyperlink ref="F188" r:id="rId21" display="https://podminky.urs.cz/item/CS_URS_2024_01/273362021"/>
    <hyperlink ref="F191" r:id="rId22" display="https://podminky.urs.cz/item/CS_URS_2024_01/283111111"/>
    <hyperlink ref="F197" r:id="rId23" display="https://podminky.urs.cz/item/CS_URS_2024_01/382121111"/>
    <hyperlink ref="F199" r:id="rId24" display="https://podminky.urs.cz/item/CS_URS_2024_01/382121121"/>
    <hyperlink ref="F201" r:id="rId25" display="https://podminky.urs.cz/item/CS_URS_2024_01/382121131"/>
    <hyperlink ref="F207" r:id="rId26" display="https://podminky.urs.cz/item/CS_URS_2024_01/451572111"/>
    <hyperlink ref="F217" r:id="rId27" display="https://podminky.urs.cz/item/CS_URS_2024_01/871171141"/>
    <hyperlink ref="F235" r:id="rId28" display="https://podminky.urs.cz/item/CS_URS_2024_01/877171118"/>
    <hyperlink ref="F238" r:id="rId29" display="https://podminky.urs.cz/item/CS_URS_2024_01/877315221"/>
    <hyperlink ref="F241" r:id="rId30" display="https://podminky.urs.cz/item/CS_URS_2024_01/877355221"/>
    <hyperlink ref="F244" r:id="rId31" display="https://podminky.urs.cz/item/CS_URS_2024_01/892241111"/>
    <hyperlink ref="F246" r:id="rId32" display="https://podminky.urs.cz/item/CS_URS_2024_01/892372111"/>
    <hyperlink ref="F248" r:id="rId33" display="https://podminky.urs.cz/item/CS_URS_2024_01/894118001"/>
    <hyperlink ref="F250" r:id="rId34" display="https://podminky.urs.cz/item/CS_URS_2024_01/894411111"/>
    <hyperlink ref="F268" r:id="rId35" display="https://podminky.urs.cz/item/CS_URS_2024_01/894811163"/>
    <hyperlink ref="F270" r:id="rId36" display="https://podminky.urs.cz/item/CS_URS_2024_01/894811243"/>
    <hyperlink ref="F272" r:id="rId37" display="https://podminky.urs.cz/item/CS_URS_2024_01/894812326"/>
    <hyperlink ref="F274" r:id="rId38" display="https://podminky.urs.cz/item/CS_URS_2024_01/894812332"/>
    <hyperlink ref="F276" r:id="rId39" display="https://podminky.urs.cz/item/CS_URS_2024_01/894812377"/>
    <hyperlink ref="F278" r:id="rId40" display="https://podminky.urs.cz/item/CS_URS_2024_01/899623151"/>
    <hyperlink ref="F281" r:id="rId41" display="https://podminky.urs.cz/item/CS_URS_2024_01/899721111"/>
    <hyperlink ref="F283" r:id="rId42" display="https://podminky.urs.cz/item/CS_URS_2024_01/899722112"/>
    <hyperlink ref="F286" r:id="rId43" display="https://podminky.urs.cz/item/CS_URS_2024_01/981011111"/>
    <hyperlink ref="F290" r:id="rId44" display="https://podminky.urs.cz/item/CS_URS_2024_01/997006512"/>
    <hyperlink ref="F292" r:id="rId45" display="https://podminky.urs.cz/item/CS_URS_2024_01/997221551"/>
    <hyperlink ref="F294" r:id="rId46" display="https://podminky.urs.cz/item/CS_URS_2024_01/997221559"/>
    <hyperlink ref="F296" r:id="rId47" display="https://podminky.urs.cz/item/CS_URS_2024_01/997221612"/>
    <hyperlink ref="F298" r:id="rId48" display="https://podminky.urs.cz/item/CS_URS_2024_01/997006519"/>
    <hyperlink ref="F302" r:id="rId49" display="https://podminky.urs.cz/item/CS_URS_2024_01/998276101"/>
    <hyperlink ref="F306" r:id="rId50" display="https://podminky.urs.cz/item/CS_URS_2024_01/767995115"/>
    <hyperlink ref="F313" r:id="rId51" display="https://podminky.urs.cz/item/CS_URS_2024_01/460791113"/>
    <hyperlink ref="F318" r:id="rId52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31" t="s">
        <v>95</v>
      </c>
      <c r="BA2" s="131" t="s">
        <v>96</v>
      </c>
      <c r="BB2" s="131" t="s">
        <v>19</v>
      </c>
      <c r="BC2" s="131" t="s">
        <v>616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617</v>
      </c>
      <c r="BA3" s="131" t="s">
        <v>618</v>
      </c>
      <c r="BB3" s="131" t="s">
        <v>19</v>
      </c>
      <c r="BC3" s="131" t="s">
        <v>207</v>
      </c>
      <c r="BD3" s="131" t="s">
        <v>173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619</v>
      </c>
      <c r="BA4" s="131" t="s">
        <v>620</v>
      </c>
      <c r="BB4" s="131" t="s">
        <v>19</v>
      </c>
      <c r="BC4" s="131" t="s">
        <v>621</v>
      </c>
      <c r="BD4" s="131" t="s">
        <v>173</v>
      </c>
    </row>
    <row r="5" s="1" customFormat="1" ht="6.96" customHeight="1">
      <c r="B5" s="23"/>
      <c r="L5" s="23"/>
      <c r="AZ5" s="131" t="s">
        <v>98</v>
      </c>
      <c r="BA5" s="131" t="s">
        <v>99</v>
      </c>
      <c r="BB5" s="131" t="s">
        <v>19</v>
      </c>
      <c r="BC5" s="131" t="s">
        <v>622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102</v>
      </c>
      <c r="BA6" s="131" t="s">
        <v>103</v>
      </c>
      <c r="BB6" s="131" t="s">
        <v>19</v>
      </c>
      <c r="BC6" s="131" t="s">
        <v>623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105</v>
      </c>
      <c r="BA7" s="131" t="s">
        <v>106</v>
      </c>
      <c r="BB7" s="131" t="s">
        <v>19</v>
      </c>
      <c r="BC7" s="131" t="s">
        <v>624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108</v>
      </c>
      <c r="BA8" s="131" t="s">
        <v>109</v>
      </c>
      <c r="BB8" s="131" t="s">
        <v>19</v>
      </c>
      <c r="BC8" s="131" t="s">
        <v>625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626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111</v>
      </c>
      <c r="BA9" s="131" t="s">
        <v>112</v>
      </c>
      <c r="BB9" s="131" t="s">
        <v>19</v>
      </c>
      <c r="BC9" s="131" t="s">
        <v>627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ROUND((SUM(BE89:BE241)),  2)</f>
        <v>0</v>
      </c>
      <c r="G33" s="41"/>
      <c r="H33" s="41"/>
      <c r="I33" s="152">
        <v>0.20999999999999999</v>
      </c>
      <c r="J33" s="151">
        <f>ROUND(((SUM(BE89:BE241))*I33),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ROUND((SUM(BF89:BF241)),  2)</f>
        <v>0</v>
      </c>
      <c r="G34" s="41"/>
      <c r="H34" s="41"/>
      <c r="I34" s="152">
        <v>0.12</v>
      </c>
      <c r="J34" s="151">
        <f>ROUND(((SUM(BF89:BF241))*I34),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ROUND((SUM(BG89:BG241)),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ROUND((SUM(BH89:BH241)),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ROUND((SUM(BI89:BI241)),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04 - Odvodnění parkoviště a OLK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J152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J160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J163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628</v>
      </c>
      <c r="E65" s="178"/>
      <c r="F65" s="178"/>
      <c r="G65" s="178"/>
      <c r="H65" s="178"/>
      <c r="I65" s="178"/>
      <c r="J65" s="179">
        <f>J170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125</v>
      </c>
      <c r="E66" s="178"/>
      <c r="F66" s="178"/>
      <c r="G66" s="178"/>
      <c r="H66" s="178"/>
      <c r="I66" s="178"/>
      <c r="J66" s="179">
        <f>J183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126</v>
      </c>
      <c r="E67" s="178"/>
      <c r="F67" s="178"/>
      <c r="G67" s="178"/>
      <c r="H67" s="178"/>
      <c r="I67" s="178"/>
      <c r="J67" s="179">
        <f>J212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127</v>
      </c>
      <c r="E68" s="178"/>
      <c r="F68" s="178"/>
      <c r="G68" s="178"/>
      <c r="H68" s="178"/>
      <c r="I68" s="178"/>
      <c r="J68" s="179">
        <f>J224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128</v>
      </c>
      <c r="E69" s="178"/>
      <c r="F69" s="178"/>
      <c r="G69" s="178"/>
      <c r="H69" s="178"/>
      <c r="I69" s="178"/>
      <c r="J69" s="179">
        <f>J239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133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64" t="str">
        <f>E7</f>
        <v>Akumulační nádrže dešťové vody pro fotbalový a tenisový areál Žďár nad Sázavou</v>
      </c>
      <c r="F79" s="35"/>
      <c r="G79" s="35"/>
      <c r="H79" s="35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114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04 - Odvodnění parkoviště a OLK</v>
      </c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Žďár nad Sázavou</v>
      </c>
      <c r="G83" s="43"/>
      <c r="H83" s="43"/>
      <c r="I83" s="35" t="s">
        <v>23</v>
      </c>
      <c r="J83" s="75" t="str">
        <f>IF(J12="","",J12)</f>
        <v>29. 9. 2022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Město Žďár nad Sázavou</v>
      </c>
      <c r="G85" s="43"/>
      <c r="H85" s="43"/>
      <c r="I85" s="35" t="s">
        <v>33</v>
      </c>
      <c r="J85" s="39" t="str">
        <f>E21</f>
        <v>TZBplan, s.r.o.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HADRABA, s.r.o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134</v>
      </c>
      <c r="D88" s="184" t="s">
        <v>63</v>
      </c>
      <c r="E88" s="184" t="s">
        <v>59</v>
      </c>
      <c r="F88" s="184" t="s">
        <v>60</v>
      </c>
      <c r="G88" s="184" t="s">
        <v>135</v>
      </c>
      <c r="H88" s="184" t="s">
        <v>136</v>
      </c>
      <c r="I88" s="184" t="s">
        <v>137</v>
      </c>
      <c r="J88" s="184" t="s">
        <v>118</v>
      </c>
      <c r="K88" s="185" t="s">
        <v>138</v>
      </c>
      <c r="L88" s="186"/>
      <c r="M88" s="95" t="s">
        <v>19</v>
      </c>
      <c r="N88" s="96" t="s">
        <v>48</v>
      </c>
      <c r="O88" s="96" t="s">
        <v>139</v>
      </c>
      <c r="P88" s="96" t="s">
        <v>140</v>
      </c>
      <c r="Q88" s="96" t="s">
        <v>141</v>
      </c>
      <c r="R88" s="96" t="s">
        <v>142</v>
      </c>
      <c r="S88" s="96" t="s">
        <v>143</v>
      </c>
      <c r="T88" s="97" t="s">
        <v>144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145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</f>
        <v>0</v>
      </c>
      <c r="Q89" s="99"/>
      <c r="R89" s="189">
        <f>R90</f>
        <v>3.9066454464474996</v>
      </c>
      <c r="S89" s="99"/>
      <c r="T89" s="190">
        <f>T90</f>
        <v>6.0499999999999998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77</v>
      </c>
      <c r="AU89" s="20" t="s">
        <v>119</v>
      </c>
      <c r="BK89" s="191">
        <f>BK90</f>
        <v>0</v>
      </c>
    </row>
    <row r="90" s="12" customFormat="1" ht="25.92" customHeight="1">
      <c r="A90" s="12"/>
      <c r="B90" s="192"/>
      <c r="C90" s="193"/>
      <c r="D90" s="194" t="s">
        <v>77</v>
      </c>
      <c r="E90" s="195" t="s">
        <v>146</v>
      </c>
      <c r="F90" s="195" t="s">
        <v>147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P91+P152+P160+P163+P170+P183+P212+P224+P239</f>
        <v>0</v>
      </c>
      <c r="Q90" s="200"/>
      <c r="R90" s="201">
        <f>R91+R152+R160+R163+R170+R183+R212+R224+R239</f>
        <v>3.9066454464474996</v>
      </c>
      <c r="S90" s="200"/>
      <c r="T90" s="202">
        <f>T91+T152+T160+T163+T170+T183+T212+T224+T239</f>
        <v>6.0499999999999998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78</v>
      </c>
      <c r="AY90" s="203" t="s">
        <v>148</v>
      </c>
      <c r="BK90" s="205">
        <f>BK91+BK152+BK160+BK163+BK170+BK183+BK212+BK224+BK239</f>
        <v>0</v>
      </c>
    </row>
    <row r="91" s="12" customFormat="1" ht="22.8" customHeight="1">
      <c r="A91" s="12"/>
      <c r="B91" s="192"/>
      <c r="C91" s="193"/>
      <c r="D91" s="194" t="s">
        <v>77</v>
      </c>
      <c r="E91" s="206" t="s">
        <v>86</v>
      </c>
      <c r="F91" s="206" t="s">
        <v>149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SUM(P92:P151)</f>
        <v>0</v>
      </c>
      <c r="Q91" s="200"/>
      <c r="R91" s="201">
        <f>SUM(R92:R151)</f>
        <v>0.15177030999999999</v>
      </c>
      <c r="S91" s="200"/>
      <c r="T91" s="202">
        <f>SUM(T92:T151)</f>
        <v>3.9299999999999997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86</v>
      </c>
      <c r="AY91" s="203" t="s">
        <v>148</v>
      </c>
      <c r="BK91" s="205">
        <f>SUM(BK92:BK151)</f>
        <v>0</v>
      </c>
    </row>
    <row r="92" s="2" customFormat="1" ht="55.5" customHeight="1">
      <c r="A92" s="41"/>
      <c r="B92" s="42"/>
      <c r="C92" s="208" t="s">
        <v>86</v>
      </c>
      <c r="D92" s="208" t="s">
        <v>150</v>
      </c>
      <c r="E92" s="209" t="s">
        <v>629</v>
      </c>
      <c r="F92" s="210" t="s">
        <v>630</v>
      </c>
      <c r="G92" s="211" t="s">
        <v>176</v>
      </c>
      <c r="H92" s="212">
        <v>4.5</v>
      </c>
      <c r="I92" s="213"/>
      <c r="J92" s="214">
        <f>ROUND(I92*H92,2)</f>
        <v>0</v>
      </c>
      <c r="K92" s="210" t="s">
        <v>154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0.29999999999999999</v>
      </c>
      <c r="T92" s="218">
        <f>S92*H92</f>
        <v>1.3499999999999999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155</v>
      </c>
      <c r="AT92" s="219" t="s">
        <v>150</v>
      </c>
      <c r="AU92" s="219" t="s">
        <v>88</v>
      </c>
      <c r="AY92" s="20" t="s">
        <v>148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155</v>
      </c>
      <c r="BM92" s="219" t="s">
        <v>631</v>
      </c>
    </row>
    <row r="93" s="2" customFormat="1">
      <c r="A93" s="41"/>
      <c r="B93" s="42"/>
      <c r="C93" s="43"/>
      <c r="D93" s="221" t="s">
        <v>157</v>
      </c>
      <c r="E93" s="43"/>
      <c r="F93" s="222" t="s">
        <v>632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88</v>
      </c>
    </row>
    <row r="94" s="13" customFormat="1">
      <c r="A94" s="13"/>
      <c r="B94" s="226"/>
      <c r="C94" s="227"/>
      <c r="D94" s="228" t="s">
        <v>159</v>
      </c>
      <c r="E94" s="229" t="s">
        <v>19</v>
      </c>
      <c r="F94" s="230" t="s">
        <v>619</v>
      </c>
      <c r="G94" s="227"/>
      <c r="H94" s="231">
        <v>4.5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159</v>
      </c>
      <c r="AU94" s="237" t="s">
        <v>88</v>
      </c>
      <c r="AV94" s="13" t="s">
        <v>88</v>
      </c>
      <c r="AW94" s="13" t="s">
        <v>37</v>
      </c>
      <c r="AX94" s="13" t="s">
        <v>86</v>
      </c>
      <c r="AY94" s="237" t="s">
        <v>148</v>
      </c>
    </row>
    <row r="95" s="2" customFormat="1" ht="49.05" customHeight="1">
      <c r="A95" s="41"/>
      <c r="B95" s="42"/>
      <c r="C95" s="208" t="s">
        <v>88</v>
      </c>
      <c r="D95" s="208" t="s">
        <v>150</v>
      </c>
      <c r="E95" s="209" t="s">
        <v>633</v>
      </c>
      <c r="F95" s="210" t="s">
        <v>634</v>
      </c>
      <c r="G95" s="211" t="s">
        <v>176</v>
      </c>
      <c r="H95" s="212">
        <v>8</v>
      </c>
      <c r="I95" s="213"/>
      <c r="J95" s="214">
        <f>ROUND(I95*H95,2)</f>
        <v>0</v>
      </c>
      <c r="K95" s="210" t="s">
        <v>154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0.22</v>
      </c>
      <c r="T95" s="218">
        <f>S95*H95</f>
        <v>1.76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155</v>
      </c>
      <c r="AT95" s="219" t="s">
        <v>150</v>
      </c>
      <c r="AU95" s="219" t="s">
        <v>88</v>
      </c>
      <c r="AY95" s="20" t="s">
        <v>148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155</v>
      </c>
      <c r="BM95" s="219" t="s">
        <v>635</v>
      </c>
    </row>
    <row r="96" s="2" customFormat="1">
      <c r="A96" s="41"/>
      <c r="B96" s="42"/>
      <c r="C96" s="43"/>
      <c r="D96" s="221" t="s">
        <v>157</v>
      </c>
      <c r="E96" s="43"/>
      <c r="F96" s="222" t="s">
        <v>636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157</v>
      </c>
      <c r="AU96" s="20" t="s">
        <v>88</v>
      </c>
    </row>
    <row r="97" s="13" customFormat="1">
      <c r="A97" s="13"/>
      <c r="B97" s="226"/>
      <c r="C97" s="227"/>
      <c r="D97" s="228" t="s">
        <v>159</v>
      </c>
      <c r="E97" s="229" t="s">
        <v>19</v>
      </c>
      <c r="F97" s="230" t="s">
        <v>617</v>
      </c>
      <c r="G97" s="227"/>
      <c r="H97" s="231">
        <v>8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159</v>
      </c>
      <c r="AU97" s="237" t="s">
        <v>88</v>
      </c>
      <c r="AV97" s="13" t="s">
        <v>88</v>
      </c>
      <c r="AW97" s="13" t="s">
        <v>37</v>
      </c>
      <c r="AX97" s="13" t="s">
        <v>86</v>
      </c>
      <c r="AY97" s="237" t="s">
        <v>148</v>
      </c>
    </row>
    <row r="98" s="2" customFormat="1" ht="49.05" customHeight="1">
      <c r="A98" s="41"/>
      <c r="B98" s="42"/>
      <c r="C98" s="208" t="s">
        <v>173</v>
      </c>
      <c r="D98" s="208" t="s">
        <v>150</v>
      </c>
      <c r="E98" s="209" t="s">
        <v>637</v>
      </c>
      <c r="F98" s="210" t="s">
        <v>638</v>
      </c>
      <c r="G98" s="211" t="s">
        <v>215</v>
      </c>
      <c r="H98" s="212">
        <v>4</v>
      </c>
      <c r="I98" s="213"/>
      <c r="J98" s="214">
        <f>ROUND(I98*H98,2)</f>
        <v>0</v>
      </c>
      <c r="K98" s="210" t="s">
        <v>154</v>
      </c>
      <c r="L98" s="47"/>
      <c r="M98" s="215" t="s">
        <v>19</v>
      </c>
      <c r="N98" s="216" t="s">
        <v>49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0.20499999999999999</v>
      </c>
      <c r="T98" s="218">
        <f>S98*H98</f>
        <v>0.81999999999999995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155</v>
      </c>
      <c r="AT98" s="219" t="s">
        <v>150</v>
      </c>
      <c r="AU98" s="219" t="s">
        <v>88</v>
      </c>
      <c r="AY98" s="20" t="s">
        <v>148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155</v>
      </c>
      <c r="BM98" s="219" t="s">
        <v>639</v>
      </c>
    </row>
    <row r="99" s="2" customFormat="1">
      <c r="A99" s="41"/>
      <c r="B99" s="42"/>
      <c r="C99" s="43"/>
      <c r="D99" s="221" t="s">
        <v>157</v>
      </c>
      <c r="E99" s="43"/>
      <c r="F99" s="222" t="s">
        <v>640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157</v>
      </c>
      <c r="AU99" s="20" t="s">
        <v>88</v>
      </c>
    </row>
    <row r="100" s="13" customFormat="1">
      <c r="A100" s="13"/>
      <c r="B100" s="226"/>
      <c r="C100" s="227"/>
      <c r="D100" s="228" t="s">
        <v>159</v>
      </c>
      <c r="E100" s="229" t="s">
        <v>19</v>
      </c>
      <c r="F100" s="230" t="s">
        <v>641</v>
      </c>
      <c r="G100" s="227"/>
      <c r="H100" s="231">
        <v>4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159</v>
      </c>
      <c r="AU100" s="237" t="s">
        <v>88</v>
      </c>
      <c r="AV100" s="13" t="s">
        <v>88</v>
      </c>
      <c r="AW100" s="13" t="s">
        <v>37</v>
      </c>
      <c r="AX100" s="13" t="s">
        <v>86</v>
      </c>
      <c r="AY100" s="237" t="s">
        <v>148</v>
      </c>
    </row>
    <row r="101" s="2" customFormat="1" ht="44.25" customHeight="1">
      <c r="A101" s="41"/>
      <c r="B101" s="42"/>
      <c r="C101" s="208" t="s">
        <v>155</v>
      </c>
      <c r="D101" s="208" t="s">
        <v>150</v>
      </c>
      <c r="E101" s="209" t="s">
        <v>151</v>
      </c>
      <c r="F101" s="210" t="s">
        <v>152</v>
      </c>
      <c r="G101" s="211" t="s">
        <v>153</v>
      </c>
      <c r="H101" s="212">
        <v>105.614</v>
      </c>
      <c r="I101" s="213"/>
      <c r="J101" s="214">
        <f>ROUND(I101*H101,2)</f>
        <v>0</v>
      </c>
      <c r="K101" s="210" t="s">
        <v>154</v>
      </c>
      <c r="L101" s="47"/>
      <c r="M101" s="215" t="s">
        <v>19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155</v>
      </c>
      <c r="AT101" s="219" t="s">
        <v>150</v>
      </c>
      <c r="AU101" s="219" t="s">
        <v>88</v>
      </c>
      <c r="AY101" s="20" t="s">
        <v>148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155</v>
      </c>
      <c r="BM101" s="219" t="s">
        <v>642</v>
      </c>
    </row>
    <row r="102" s="2" customFormat="1">
      <c r="A102" s="41"/>
      <c r="B102" s="42"/>
      <c r="C102" s="43"/>
      <c r="D102" s="221" t="s">
        <v>157</v>
      </c>
      <c r="E102" s="43"/>
      <c r="F102" s="222" t="s">
        <v>158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157</v>
      </c>
      <c r="AU102" s="20" t="s">
        <v>88</v>
      </c>
    </row>
    <row r="103" s="13" customFormat="1">
      <c r="A103" s="13"/>
      <c r="B103" s="226"/>
      <c r="C103" s="227"/>
      <c r="D103" s="228" t="s">
        <v>159</v>
      </c>
      <c r="E103" s="229" t="s">
        <v>19</v>
      </c>
      <c r="F103" s="230" t="s">
        <v>643</v>
      </c>
      <c r="G103" s="227"/>
      <c r="H103" s="231">
        <v>105.614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159</v>
      </c>
      <c r="AU103" s="237" t="s">
        <v>88</v>
      </c>
      <c r="AV103" s="13" t="s">
        <v>88</v>
      </c>
      <c r="AW103" s="13" t="s">
        <v>37</v>
      </c>
      <c r="AX103" s="13" t="s">
        <v>78</v>
      </c>
      <c r="AY103" s="237" t="s">
        <v>148</v>
      </c>
    </row>
    <row r="104" s="14" customFormat="1">
      <c r="A104" s="14"/>
      <c r="B104" s="238"/>
      <c r="C104" s="239"/>
      <c r="D104" s="228" t="s">
        <v>159</v>
      </c>
      <c r="E104" s="240" t="s">
        <v>111</v>
      </c>
      <c r="F104" s="241" t="s">
        <v>162</v>
      </c>
      <c r="G104" s="239"/>
      <c r="H104" s="242">
        <v>105.614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159</v>
      </c>
      <c r="AU104" s="248" t="s">
        <v>88</v>
      </c>
      <c r="AV104" s="14" t="s">
        <v>155</v>
      </c>
      <c r="AW104" s="14" t="s">
        <v>37</v>
      </c>
      <c r="AX104" s="14" t="s">
        <v>86</v>
      </c>
      <c r="AY104" s="248" t="s">
        <v>148</v>
      </c>
    </row>
    <row r="105" s="2" customFormat="1" ht="55.5" customHeight="1">
      <c r="A105" s="41"/>
      <c r="B105" s="42"/>
      <c r="C105" s="208" t="s">
        <v>191</v>
      </c>
      <c r="D105" s="208" t="s">
        <v>150</v>
      </c>
      <c r="E105" s="209" t="s">
        <v>163</v>
      </c>
      <c r="F105" s="210" t="s">
        <v>164</v>
      </c>
      <c r="G105" s="211" t="s">
        <v>153</v>
      </c>
      <c r="H105" s="212">
        <v>112.398</v>
      </c>
      <c r="I105" s="213"/>
      <c r="J105" s="214">
        <f>ROUND(I105*H105,2)</f>
        <v>0</v>
      </c>
      <c r="K105" s="210" t="s">
        <v>154</v>
      </c>
      <c r="L105" s="47"/>
      <c r="M105" s="215" t="s">
        <v>19</v>
      </c>
      <c r="N105" s="216" t="s">
        <v>49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155</v>
      </c>
      <c r="AT105" s="219" t="s">
        <v>150</v>
      </c>
      <c r="AU105" s="219" t="s">
        <v>88</v>
      </c>
      <c r="AY105" s="20" t="s">
        <v>148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86</v>
      </c>
      <c r="BK105" s="220">
        <f>ROUND(I105*H105,2)</f>
        <v>0</v>
      </c>
      <c r="BL105" s="20" t="s">
        <v>155</v>
      </c>
      <c r="BM105" s="219" t="s">
        <v>644</v>
      </c>
    </row>
    <row r="106" s="2" customFormat="1">
      <c r="A106" s="41"/>
      <c r="B106" s="42"/>
      <c r="C106" s="43"/>
      <c r="D106" s="221" t="s">
        <v>157</v>
      </c>
      <c r="E106" s="43"/>
      <c r="F106" s="222" t="s">
        <v>166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157</v>
      </c>
      <c r="AU106" s="20" t="s">
        <v>88</v>
      </c>
    </row>
    <row r="107" s="13" customFormat="1">
      <c r="A107" s="13"/>
      <c r="B107" s="226"/>
      <c r="C107" s="227"/>
      <c r="D107" s="228" t="s">
        <v>159</v>
      </c>
      <c r="E107" s="229" t="s">
        <v>19</v>
      </c>
      <c r="F107" s="230" t="s">
        <v>645</v>
      </c>
      <c r="G107" s="227"/>
      <c r="H107" s="231">
        <v>99.549999999999997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159</v>
      </c>
      <c r="AU107" s="237" t="s">
        <v>88</v>
      </c>
      <c r="AV107" s="13" t="s">
        <v>88</v>
      </c>
      <c r="AW107" s="13" t="s">
        <v>37</v>
      </c>
      <c r="AX107" s="13" t="s">
        <v>78</v>
      </c>
      <c r="AY107" s="237" t="s">
        <v>148</v>
      </c>
    </row>
    <row r="108" s="13" customFormat="1">
      <c r="A108" s="13"/>
      <c r="B108" s="226"/>
      <c r="C108" s="227"/>
      <c r="D108" s="228" t="s">
        <v>159</v>
      </c>
      <c r="E108" s="229" t="s">
        <v>19</v>
      </c>
      <c r="F108" s="230" t="s">
        <v>646</v>
      </c>
      <c r="G108" s="227"/>
      <c r="H108" s="231">
        <v>8.4260000000000002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159</v>
      </c>
      <c r="AU108" s="237" t="s">
        <v>88</v>
      </c>
      <c r="AV108" s="13" t="s">
        <v>88</v>
      </c>
      <c r="AW108" s="13" t="s">
        <v>37</v>
      </c>
      <c r="AX108" s="13" t="s">
        <v>78</v>
      </c>
      <c r="AY108" s="237" t="s">
        <v>148</v>
      </c>
    </row>
    <row r="109" s="13" customFormat="1">
      <c r="A109" s="13"/>
      <c r="B109" s="226"/>
      <c r="C109" s="227"/>
      <c r="D109" s="228" t="s">
        <v>159</v>
      </c>
      <c r="E109" s="229" t="s">
        <v>19</v>
      </c>
      <c r="F109" s="230" t="s">
        <v>647</v>
      </c>
      <c r="G109" s="227"/>
      <c r="H109" s="231">
        <v>4.4219999999999997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159</v>
      </c>
      <c r="AU109" s="237" t="s">
        <v>88</v>
      </c>
      <c r="AV109" s="13" t="s">
        <v>88</v>
      </c>
      <c r="AW109" s="13" t="s">
        <v>37</v>
      </c>
      <c r="AX109" s="13" t="s">
        <v>78</v>
      </c>
      <c r="AY109" s="237" t="s">
        <v>148</v>
      </c>
    </row>
    <row r="110" s="14" customFormat="1">
      <c r="A110" s="14"/>
      <c r="B110" s="238"/>
      <c r="C110" s="239"/>
      <c r="D110" s="228" t="s">
        <v>159</v>
      </c>
      <c r="E110" s="240" t="s">
        <v>108</v>
      </c>
      <c r="F110" s="241" t="s">
        <v>162</v>
      </c>
      <c r="G110" s="239"/>
      <c r="H110" s="242">
        <v>112.398</v>
      </c>
      <c r="I110" s="243"/>
      <c r="J110" s="239"/>
      <c r="K110" s="239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159</v>
      </c>
      <c r="AU110" s="248" t="s">
        <v>88</v>
      </c>
      <c r="AV110" s="14" t="s">
        <v>155</v>
      </c>
      <c r="AW110" s="14" t="s">
        <v>37</v>
      </c>
      <c r="AX110" s="14" t="s">
        <v>86</v>
      </c>
      <c r="AY110" s="248" t="s">
        <v>148</v>
      </c>
    </row>
    <row r="111" s="2" customFormat="1" ht="37.8" customHeight="1">
      <c r="A111" s="41"/>
      <c r="B111" s="42"/>
      <c r="C111" s="208" t="s">
        <v>197</v>
      </c>
      <c r="D111" s="208" t="s">
        <v>150</v>
      </c>
      <c r="E111" s="209" t="s">
        <v>174</v>
      </c>
      <c r="F111" s="210" t="s">
        <v>175</v>
      </c>
      <c r="G111" s="211" t="s">
        <v>176</v>
      </c>
      <c r="H111" s="212">
        <v>181</v>
      </c>
      <c r="I111" s="213"/>
      <c r="J111" s="214">
        <f>ROUND(I111*H111,2)</f>
        <v>0</v>
      </c>
      <c r="K111" s="210" t="s">
        <v>154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0.00083850999999999999</v>
      </c>
      <c r="R111" s="217">
        <f>Q111*H111</f>
        <v>0.15177030999999999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155</v>
      </c>
      <c r="AT111" s="219" t="s">
        <v>150</v>
      </c>
      <c r="AU111" s="219" t="s">
        <v>88</v>
      </c>
      <c r="AY111" s="20" t="s">
        <v>148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155</v>
      </c>
      <c r="BM111" s="219" t="s">
        <v>648</v>
      </c>
    </row>
    <row r="112" s="2" customFormat="1">
      <c r="A112" s="41"/>
      <c r="B112" s="42"/>
      <c r="C112" s="43"/>
      <c r="D112" s="221" t="s">
        <v>157</v>
      </c>
      <c r="E112" s="43"/>
      <c r="F112" s="222" t="s">
        <v>178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157</v>
      </c>
      <c r="AU112" s="20" t="s">
        <v>88</v>
      </c>
    </row>
    <row r="113" s="13" customFormat="1">
      <c r="A113" s="13"/>
      <c r="B113" s="226"/>
      <c r="C113" s="227"/>
      <c r="D113" s="228" t="s">
        <v>159</v>
      </c>
      <c r="E113" s="229" t="s">
        <v>19</v>
      </c>
      <c r="F113" s="230" t="s">
        <v>649</v>
      </c>
      <c r="G113" s="227"/>
      <c r="H113" s="231">
        <v>181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159</v>
      </c>
      <c r="AU113" s="237" t="s">
        <v>88</v>
      </c>
      <c r="AV113" s="13" t="s">
        <v>88</v>
      </c>
      <c r="AW113" s="13" t="s">
        <v>37</v>
      </c>
      <c r="AX113" s="13" t="s">
        <v>78</v>
      </c>
      <c r="AY113" s="237" t="s">
        <v>148</v>
      </c>
    </row>
    <row r="114" s="15" customFormat="1">
      <c r="A114" s="15"/>
      <c r="B114" s="249"/>
      <c r="C114" s="250"/>
      <c r="D114" s="228" t="s">
        <v>159</v>
      </c>
      <c r="E114" s="251" t="s">
        <v>185</v>
      </c>
      <c r="F114" s="252" t="s">
        <v>186</v>
      </c>
      <c r="G114" s="250"/>
      <c r="H114" s="253">
        <v>181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159</v>
      </c>
      <c r="AU114" s="259" t="s">
        <v>88</v>
      </c>
      <c r="AV114" s="15" t="s">
        <v>173</v>
      </c>
      <c r="AW114" s="15" t="s">
        <v>37</v>
      </c>
      <c r="AX114" s="15" t="s">
        <v>86</v>
      </c>
      <c r="AY114" s="259" t="s">
        <v>148</v>
      </c>
    </row>
    <row r="115" s="2" customFormat="1" ht="44.25" customHeight="1">
      <c r="A115" s="41"/>
      <c r="B115" s="42"/>
      <c r="C115" s="208" t="s">
        <v>202</v>
      </c>
      <c r="D115" s="208" t="s">
        <v>150</v>
      </c>
      <c r="E115" s="209" t="s">
        <v>187</v>
      </c>
      <c r="F115" s="210" t="s">
        <v>188</v>
      </c>
      <c r="G115" s="211" t="s">
        <v>176</v>
      </c>
      <c r="H115" s="212">
        <v>181</v>
      </c>
      <c r="I115" s="213"/>
      <c r="J115" s="214">
        <f>ROUND(I115*H115,2)</f>
        <v>0</v>
      </c>
      <c r="K115" s="210" t="s">
        <v>154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155</v>
      </c>
      <c r="AT115" s="219" t="s">
        <v>150</v>
      </c>
      <c r="AU115" s="219" t="s">
        <v>88</v>
      </c>
      <c r="AY115" s="20" t="s">
        <v>148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155</v>
      </c>
      <c r="BM115" s="219" t="s">
        <v>650</v>
      </c>
    </row>
    <row r="116" s="2" customFormat="1">
      <c r="A116" s="41"/>
      <c r="B116" s="42"/>
      <c r="C116" s="43"/>
      <c r="D116" s="221" t="s">
        <v>157</v>
      </c>
      <c r="E116" s="43"/>
      <c r="F116" s="222" t="s">
        <v>190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157</v>
      </c>
      <c r="AU116" s="20" t="s">
        <v>88</v>
      </c>
    </row>
    <row r="117" s="2" customFormat="1" ht="62.7" customHeight="1">
      <c r="A117" s="41"/>
      <c r="B117" s="42"/>
      <c r="C117" s="208" t="s">
        <v>207</v>
      </c>
      <c r="D117" s="208" t="s">
        <v>150</v>
      </c>
      <c r="E117" s="209" t="s">
        <v>246</v>
      </c>
      <c r="F117" s="210" t="s">
        <v>247</v>
      </c>
      <c r="G117" s="211" t="s">
        <v>153</v>
      </c>
      <c r="H117" s="212">
        <v>275.01999999999998</v>
      </c>
      <c r="I117" s="213"/>
      <c r="J117" s="214">
        <f>ROUND(I117*H117,2)</f>
        <v>0</v>
      </c>
      <c r="K117" s="210" t="s">
        <v>154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155</v>
      </c>
      <c r="AT117" s="219" t="s">
        <v>150</v>
      </c>
      <c r="AU117" s="219" t="s">
        <v>88</v>
      </c>
      <c r="AY117" s="20" t="s">
        <v>148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155</v>
      </c>
      <c r="BM117" s="219" t="s">
        <v>651</v>
      </c>
    </row>
    <row r="118" s="2" customFormat="1">
      <c r="A118" s="41"/>
      <c r="B118" s="42"/>
      <c r="C118" s="43"/>
      <c r="D118" s="221" t="s">
        <v>157</v>
      </c>
      <c r="E118" s="43"/>
      <c r="F118" s="222" t="s">
        <v>249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157</v>
      </c>
      <c r="AU118" s="20" t="s">
        <v>88</v>
      </c>
    </row>
    <row r="119" s="16" customFormat="1">
      <c r="A119" s="16"/>
      <c r="B119" s="270"/>
      <c r="C119" s="271"/>
      <c r="D119" s="228" t="s">
        <v>159</v>
      </c>
      <c r="E119" s="272" t="s">
        <v>19</v>
      </c>
      <c r="F119" s="273" t="s">
        <v>250</v>
      </c>
      <c r="G119" s="271"/>
      <c r="H119" s="272" t="s">
        <v>19</v>
      </c>
      <c r="I119" s="274"/>
      <c r="J119" s="271"/>
      <c r="K119" s="271"/>
      <c r="L119" s="275"/>
      <c r="M119" s="276"/>
      <c r="N119" s="277"/>
      <c r="O119" s="277"/>
      <c r="P119" s="277"/>
      <c r="Q119" s="277"/>
      <c r="R119" s="277"/>
      <c r="S119" s="277"/>
      <c r="T119" s="278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9" t="s">
        <v>159</v>
      </c>
      <c r="AU119" s="279" t="s">
        <v>88</v>
      </c>
      <c r="AV119" s="16" t="s">
        <v>86</v>
      </c>
      <c r="AW119" s="16" t="s">
        <v>37</v>
      </c>
      <c r="AX119" s="16" t="s">
        <v>78</v>
      </c>
      <c r="AY119" s="279" t="s">
        <v>148</v>
      </c>
    </row>
    <row r="120" s="13" customFormat="1">
      <c r="A120" s="13"/>
      <c r="B120" s="226"/>
      <c r="C120" s="227"/>
      <c r="D120" s="228" t="s">
        <v>159</v>
      </c>
      <c r="E120" s="229" t="s">
        <v>95</v>
      </c>
      <c r="F120" s="230" t="s">
        <v>652</v>
      </c>
      <c r="G120" s="227"/>
      <c r="H120" s="231">
        <v>275.01999999999998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159</v>
      </c>
      <c r="AU120" s="237" t="s">
        <v>88</v>
      </c>
      <c r="AV120" s="13" t="s">
        <v>88</v>
      </c>
      <c r="AW120" s="13" t="s">
        <v>37</v>
      </c>
      <c r="AX120" s="13" t="s">
        <v>86</v>
      </c>
      <c r="AY120" s="237" t="s">
        <v>148</v>
      </c>
    </row>
    <row r="121" s="2" customFormat="1" ht="62.7" customHeight="1">
      <c r="A121" s="41"/>
      <c r="B121" s="42"/>
      <c r="C121" s="208" t="s">
        <v>212</v>
      </c>
      <c r="D121" s="208" t="s">
        <v>150</v>
      </c>
      <c r="E121" s="209" t="s">
        <v>253</v>
      </c>
      <c r="F121" s="210" t="s">
        <v>254</v>
      </c>
      <c r="G121" s="211" t="s">
        <v>153</v>
      </c>
      <c r="H121" s="212">
        <v>80.501999999999995</v>
      </c>
      <c r="I121" s="213"/>
      <c r="J121" s="214">
        <f>ROUND(I121*H121,2)</f>
        <v>0</v>
      </c>
      <c r="K121" s="210" t="s">
        <v>154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155</v>
      </c>
      <c r="AT121" s="219" t="s">
        <v>150</v>
      </c>
      <c r="AU121" s="219" t="s">
        <v>88</v>
      </c>
      <c r="AY121" s="20" t="s">
        <v>148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155</v>
      </c>
      <c r="BM121" s="219" t="s">
        <v>653</v>
      </c>
    </row>
    <row r="122" s="2" customFormat="1">
      <c r="A122" s="41"/>
      <c r="B122" s="42"/>
      <c r="C122" s="43"/>
      <c r="D122" s="221" t="s">
        <v>157</v>
      </c>
      <c r="E122" s="43"/>
      <c r="F122" s="222" t="s">
        <v>256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88</v>
      </c>
    </row>
    <row r="123" s="13" customFormat="1">
      <c r="A123" s="13"/>
      <c r="B123" s="226"/>
      <c r="C123" s="227"/>
      <c r="D123" s="228" t="s">
        <v>159</v>
      </c>
      <c r="E123" s="229" t="s">
        <v>19</v>
      </c>
      <c r="F123" s="230" t="s">
        <v>257</v>
      </c>
      <c r="G123" s="227"/>
      <c r="H123" s="231">
        <v>56.814999999999998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159</v>
      </c>
      <c r="AU123" s="237" t="s">
        <v>88</v>
      </c>
      <c r="AV123" s="13" t="s">
        <v>88</v>
      </c>
      <c r="AW123" s="13" t="s">
        <v>37</v>
      </c>
      <c r="AX123" s="13" t="s">
        <v>78</v>
      </c>
      <c r="AY123" s="237" t="s">
        <v>148</v>
      </c>
    </row>
    <row r="124" s="13" customFormat="1">
      <c r="A124" s="13"/>
      <c r="B124" s="226"/>
      <c r="C124" s="227"/>
      <c r="D124" s="228" t="s">
        <v>159</v>
      </c>
      <c r="E124" s="229" t="s">
        <v>19</v>
      </c>
      <c r="F124" s="230" t="s">
        <v>654</v>
      </c>
      <c r="G124" s="227"/>
      <c r="H124" s="231">
        <v>22.518000000000001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159</v>
      </c>
      <c r="AU124" s="237" t="s">
        <v>88</v>
      </c>
      <c r="AV124" s="13" t="s">
        <v>88</v>
      </c>
      <c r="AW124" s="13" t="s">
        <v>37</v>
      </c>
      <c r="AX124" s="13" t="s">
        <v>78</v>
      </c>
      <c r="AY124" s="237" t="s">
        <v>148</v>
      </c>
    </row>
    <row r="125" s="13" customFormat="1">
      <c r="A125" s="13"/>
      <c r="B125" s="226"/>
      <c r="C125" s="227"/>
      <c r="D125" s="228" t="s">
        <v>159</v>
      </c>
      <c r="E125" s="229" t="s">
        <v>19</v>
      </c>
      <c r="F125" s="230" t="s">
        <v>655</v>
      </c>
      <c r="G125" s="227"/>
      <c r="H125" s="231">
        <v>1.169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159</v>
      </c>
      <c r="AU125" s="237" t="s">
        <v>88</v>
      </c>
      <c r="AV125" s="13" t="s">
        <v>88</v>
      </c>
      <c r="AW125" s="13" t="s">
        <v>37</v>
      </c>
      <c r="AX125" s="13" t="s">
        <v>78</v>
      </c>
      <c r="AY125" s="237" t="s">
        <v>148</v>
      </c>
    </row>
    <row r="126" s="14" customFormat="1">
      <c r="A126" s="14"/>
      <c r="B126" s="238"/>
      <c r="C126" s="239"/>
      <c r="D126" s="228" t="s">
        <v>159</v>
      </c>
      <c r="E126" s="240" t="s">
        <v>102</v>
      </c>
      <c r="F126" s="241" t="s">
        <v>162</v>
      </c>
      <c r="G126" s="239"/>
      <c r="H126" s="242">
        <v>80.501999999999995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159</v>
      </c>
      <c r="AU126" s="248" t="s">
        <v>88</v>
      </c>
      <c r="AV126" s="14" t="s">
        <v>155</v>
      </c>
      <c r="AW126" s="14" t="s">
        <v>37</v>
      </c>
      <c r="AX126" s="14" t="s">
        <v>86</v>
      </c>
      <c r="AY126" s="248" t="s">
        <v>148</v>
      </c>
    </row>
    <row r="127" s="2" customFormat="1" ht="44.25" customHeight="1">
      <c r="A127" s="41"/>
      <c r="B127" s="42"/>
      <c r="C127" s="208" t="s">
        <v>219</v>
      </c>
      <c r="D127" s="208" t="s">
        <v>150</v>
      </c>
      <c r="E127" s="209" t="s">
        <v>262</v>
      </c>
      <c r="F127" s="210" t="s">
        <v>263</v>
      </c>
      <c r="G127" s="211" t="s">
        <v>153</v>
      </c>
      <c r="H127" s="212">
        <v>355.52199999999999</v>
      </c>
      <c r="I127" s="213"/>
      <c r="J127" s="214">
        <f>ROUND(I127*H127,2)</f>
        <v>0</v>
      </c>
      <c r="K127" s="210" t="s">
        <v>154</v>
      </c>
      <c r="L127" s="47"/>
      <c r="M127" s="215" t="s">
        <v>19</v>
      </c>
      <c r="N127" s="216" t="s">
        <v>49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155</v>
      </c>
      <c r="AT127" s="219" t="s">
        <v>150</v>
      </c>
      <c r="AU127" s="219" t="s">
        <v>88</v>
      </c>
      <c r="AY127" s="20" t="s">
        <v>148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86</v>
      </c>
      <c r="BK127" s="220">
        <f>ROUND(I127*H127,2)</f>
        <v>0</v>
      </c>
      <c r="BL127" s="20" t="s">
        <v>155</v>
      </c>
      <c r="BM127" s="219" t="s">
        <v>656</v>
      </c>
    </row>
    <row r="128" s="2" customFormat="1">
      <c r="A128" s="41"/>
      <c r="B128" s="42"/>
      <c r="C128" s="43"/>
      <c r="D128" s="221" t="s">
        <v>157</v>
      </c>
      <c r="E128" s="43"/>
      <c r="F128" s="222" t="s">
        <v>265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157</v>
      </c>
      <c r="AU128" s="20" t="s">
        <v>88</v>
      </c>
    </row>
    <row r="129" s="16" customFormat="1">
      <c r="A129" s="16"/>
      <c r="B129" s="270"/>
      <c r="C129" s="271"/>
      <c r="D129" s="228" t="s">
        <v>159</v>
      </c>
      <c r="E129" s="272" t="s">
        <v>19</v>
      </c>
      <c r="F129" s="273" t="s">
        <v>266</v>
      </c>
      <c r="G129" s="271"/>
      <c r="H129" s="272" t="s">
        <v>19</v>
      </c>
      <c r="I129" s="274"/>
      <c r="J129" s="271"/>
      <c r="K129" s="271"/>
      <c r="L129" s="275"/>
      <c r="M129" s="276"/>
      <c r="N129" s="277"/>
      <c r="O129" s="277"/>
      <c r="P129" s="277"/>
      <c r="Q129" s="277"/>
      <c r="R129" s="277"/>
      <c r="S129" s="277"/>
      <c r="T129" s="27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79" t="s">
        <v>159</v>
      </c>
      <c r="AU129" s="279" t="s">
        <v>88</v>
      </c>
      <c r="AV129" s="16" t="s">
        <v>86</v>
      </c>
      <c r="AW129" s="16" t="s">
        <v>37</v>
      </c>
      <c r="AX129" s="16" t="s">
        <v>78</v>
      </c>
      <c r="AY129" s="279" t="s">
        <v>148</v>
      </c>
    </row>
    <row r="130" s="13" customFormat="1">
      <c r="A130" s="13"/>
      <c r="B130" s="226"/>
      <c r="C130" s="227"/>
      <c r="D130" s="228" t="s">
        <v>159</v>
      </c>
      <c r="E130" s="229" t="s">
        <v>19</v>
      </c>
      <c r="F130" s="230" t="s">
        <v>95</v>
      </c>
      <c r="G130" s="227"/>
      <c r="H130" s="231">
        <v>275.01999999999998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159</v>
      </c>
      <c r="AU130" s="237" t="s">
        <v>88</v>
      </c>
      <c r="AV130" s="13" t="s">
        <v>88</v>
      </c>
      <c r="AW130" s="13" t="s">
        <v>37</v>
      </c>
      <c r="AX130" s="13" t="s">
        <v>78</v>
      </c>
      <c r="AY130" s="237" t="s">
        <v>148</v>
      </c>
    </row>
    <row r="131" s="16" customFormat="1">
      <c r="A131" s="16"/>
      <c r="B131" s="270"/>
      <c r="C131" s="271"/>
      <c r="D131" s="228" t="s">
        <v>159</v>
      </c>
      <c r="E131" s="272" t="s">
        <v>19</v>
      </c>
      <c r="F131" s="273" t="s">
        <v>267</v>
      </c>
      <c r="G131" s="271"/>
      <c r="H131" s="272" t="s">
        <v>19</v>
      </c>
      <c r="I131" s="274"/>
      <c r="J131" s="271"/>
      <c r="K131" s="271"/>
      <c r="L131" s="275"/>
      <c r="M131" s="276"/>
      <c r="N131" s="277"/>
      <c r="O131" s="277"/>
      <c r="P131" s="277"/>
      <c r="Q131" s="277"/>
      <c r="R131" s="277"/>
      <c r="S131" s="277"/>
      <c r="T131" s="278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9" t="s">
        <v>159</v>
      </c>
      <c r="AU131" s="279" t="s">
        <v>88</v>
      </c>
      <c r="AV131" s="16" t="s">
        <v>86</v>
      </c>
      <c r="AW131" s="16" t="s">
        <v>37</v>
      </c>
      <c r="AX131" s="16" t="s">
        <v>78</v>
      </c>
      <c r="AY131" s="279" t="s">
        <v>148</v>
      </c>
    </row>
    <row r="132" s="13" customFormat="1">
      <c r="A132" s="13"/>
      <c r="B132" s="226"/>
      <c r="C132" s="227"/>
      <c r="D132" s="228" t="s">
        <v>159</v>
      </c>
      <c r="E132" s="229" t="s">
        <v>19</v>
      </c>
      <c r="F132" s="230" t="s">
        <v>102</v>
      </c>
      <c r="G132" s="227"/>
      <c r="H132" s="231">
        <v>80.501999999999995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159</v>
      </c>
      <c r="AU132" s="237" t="s">
        <v>88</v>
      </c>
      <c r="AV132" s="13" t="s">
        <v>88</v>
      </c>
      <c r="AW132" s="13" t="s">
        <v>37</v>
      </c>
      <c r="AX132" s="13" t="s">
        <v>78</v>
      </c>
      <c r="AY132" s="237" t="s">
        <v>148</v>
      </c>
    </row>
    <row r="133" s="14" customFormat="1">
      <c r="A133" s="14"/>
      <c r="B133" s="238"/>
      <c r="C133" s="239"/>
      <c r="D133" s="228" t="s">
        <v>159</v>
      </c>
      <c r="E133" s="240" t="s">
        <v>19</v>
      </c>
      <c r="F133" s="241" t="s">
        <v>162</v>
      </c>
      <c r="G133" s="239"/>
      <c r="H133" s="242">
        <v>355.52199999999999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159</v>
      </c>
      <c r="AU133" s="248" t="s">
        <v>88</v>
      </c>
      <c r="AV133" s="14" t="s">
        <v>155</v>
      </c>
      <c r="AW133" s="14" t="s">
        <v>37</v>
      </c>
      <c r="AX133" s="14" t="s">
        <v>86</v>
      </c>
      <c r="AY133" s="248" t="s">
        <v>148</v>
      </c>
    </row>
    <row r="134" s="2" customFormat="1" ht="44.25" customHeight="1">
      <c r="A134" s="41"/>
      <c r="B134" s="42"/>
      <c r="C134" s="208" t="s">
        <v>226</v>
      </c>
      <c r="D134" s="208" t="s">
        <v>150</v>
      </c>
      <c r="E134" s="209" t="s">
        <v>269</v>
      </c>
      <c r="F134" s="210" t="s">
        <v>270</v>
      </c>
      <c r="G134" s="211" t="s">
        <v>223</v>
      </c>
      <c r="H134" s="212">
        <v>144.904</v>
      </c>
      <c r="I134" s="213"/>
      <c r="J134" s="214">
        <f>ROUND(I134*H134,2)</f>
        <v>0</v>
      </c>
      <c r="K134" s="210" t="s">
        <v>154</v>
      </c>
      <c r="L134" s="47"/>
      <c r="M134" s="215" t="s">
        <v>19</v>
      </c>
      <c r="N134" s="216" t="s">
        <v>49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155</v>
      </c>
      <c r="AT134" s="219" t="s">
        <v>150</v>
      </c>
      <c r="AU134" s="219" t="s">
        <v>88</v>
      </c>
      <c r="AY134" s="20" t="s">
        <v>148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86</v>
      </c>
      <c r="BK134" s="220">
        <f>ROUND(I134*H134,2)</f>
        <v>0</v>
      </c>
      <c r="BL134" s="20" t="s">
        <v>155</v>
      </c>
      <c r="BM134" s="219" t="s">
        <v>657</v>
      </c>
    </row>
    <row r="135" s="2" customFormat="1">
      <c r="A135" s="41"/>
      <c r="B135" s="42"/>
      <c r="C135" s="43"/>
      <c r="D135" s="221" t="s">
        <v>157</v>
      </c>
      <c r="E135" s="43"/>
      <c r="F135" s="222" t="s">
        <v>272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157</v>
      </c>
      <c r="AU135" s="20" t="s">
        <v>88</v>
      </c>
    </row>
    <row r="136" s="13" customFormat="1">
      <c r="A136" s="13"/>
      <c r="B136" s="226"/>
      <c r="C136" s="227"/>
      <c r="D136" s="228" t="s">
        <v>159</v>
      </c>
      <c r="E136" s="229" t="s">
        <v>19</v>
      </c>
      <c r="F136" s="230" t="s">
        <v>102</v>
      </c>
      <c r="G136" s="227"/>
      <c r="H136" s="231">
        <v>80.501999999999995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159</v>
      </c>
      <c r="AU136" s="237" t="s">
        <v>88</v>
      </c>
      <c r="AV136" s="13" t="s">
        <v>88</v>
      </c>
      <c r="AW136" s="13" t="s">
        <v>37</v>
      </c>
      <c r="AX136" s="13" t="s">
        <v>86</v>
      </c>
      <c r="AY136" s="237" t="s">
        <v>148</v>
      </c>
    </row>
    <row r="137" s="13" customFormat="1">
      <c r="A137" s="13"/>
      <c r="B137" s="226"/>
      <c r="C137" s="227"/>
      <c r="D137" s="228" t="s">
        <v>159</v>
      </c>
      <c r="E137" s="227"/>
      <c r="F137" s="230" t="s">
        <v>658</v>
      </c>
      <c r="G137" s="227"/>
      <c r="H137" s="231">
        <v>144.904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159</v>
      </c>
      <c r="AU137" s="237" t="s">
        <v>88</v>
      </c>
      <c r="AV137" s="13" t="s">
        <v>88</v>
      </c>
      <c r="AW137" s="13" t="s">
        <v>4</v>
      </c>
      <c r="AX137" s="13" t="s">
        <v>86</v>
      </c>
      <c r="AY137" s="237" t="s">
        <v>148</v>
      </c>
    </row>
    <row r="138" s="2" customFormat="1" ht="37.8" customHeight="1">
      <c r="A138" s="41"/>
      <c r="B138" s="42"/>
      <c r="C138" s="208" t="s">
        <v>8</v>
      </c>
      <c r="D138" s="208" t="s">
        <v>150</v>
      </c>
      <c r="E138" s="209" t="s">
        <v>275</v>
      </c>
      <c r="F138" s="210" t="s">
        <v>276</v>
      </c>
      <c r="G138" s="211" t="s">
        <v>153</v>
      </c>
      <c r="H138" s="212">
        <v>80.501999999999995</v>
      </c>
      <c r="I138" s="213"/>
      <c r="J138" s="214">
        <f>ROUND(I138*H138,2)</f>
        <v>0</v>
      </c>
      <c r="K138" s="210" t="s">
        <v>154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155</v>
      </c>
      <c r="AT138" s="219" t="s">
        <v>150</v>
      </c>
      <c r="AU138" s="219" t="s">
        <v>88</v>
      </c>
      <c r="AY138" s="20" t="s">
        <v>148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155</v>
      </c>
      <c r="BM138" s="219" t="s">
        <v>659</v>
      </c>
    </row>
    <row r="139" s="2" customFormat="1">
      <c r="A139" s="41"/>
      <c r="B139" s="42"/>
      <c r="C139" s="43"/>
      <c r="D139" s="221" t="s">
        <v>157</v>
      </c>
      <c r="E139" s="43"/>
      <c r="F139" s="222" t="s">
        <v>278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157</v>
      </c>
      <c r="AU139" s="20" t="s">
        <v>88</v>
      </c>
    </row>
    <row r="140" s="13" customFormat="1">
      <c r="A140" s="13"/>
      <c r="B140" s="226"/>
      <c r="C140" s="227"/>
      <c r="D140" s="228" t="s">
        <v>159</v>
      </c>
      <c r="E140" s="229" t="s">
        <v>19</v>
      </c>
      <c r="F140" s="230" t="s">
        <v>102</v>
      </c>
      <c r="G140" s="227"/>
      <c r="H140" s="231">
        <v>80.501999999999995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159</v>
      </c>
      <c r="AU140" s="237" t="s">
        <v>88</v>
      </c>
      <c r="AV140" s="13" t="s">
        <v>88</v>
      </c>
      <c r="AW140" s="13" t="s">
        <v>37</v>
      </c>
      <c r="AX140" s="13" t="s">
        <v>86</v>
      </c>
      <c r="AY140" s="237" t="s">
        <v>148</v>
      </c>
    </row>
    <row r="141" s="2" customFormat="1" ht="44.25" customHeight="1">
      <c r="A141" s="41"/>
      <c r="B141" s="42"/>
      <c r="C141" s="208" t="s">
        <v>236</v>
      </c>
      <c r="D141" s="208" t="s">
        <v>150</v>
      </c>
      <c r="E141" s="209" t="s">
        <v>280</v>
      </c>
      <c r="F141" s="210" t="s">
        <v>281</v>
      </c>
      <c r="G141" s="211" t="s">
        <v>153</v>
      </c>
      <c r="H141" s="212">
        <v>137.50999999999999</v>
      </c>
      <c r="I141" s="213"/>
      <c r="J141" s="214">
        <f>ROUND(I141*H141,2)</f>
        <v>0</v>
      </c>
      <c r="K141" s="210" t="s">
        <v>154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155</v>
      </c>
      <c r="AT141" s="219" t="s">
        <v>150</v>
      </c>
      <c r="AU141" s="219" t="s">
        <v>88</v>
      </c>
      <c r="AY141" s="20" t="s">
        <v>148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155</v>
      </c>
      <c r="BM141" s="219" t="s">
        <v>660</v>
      </c>
    </row>
    <row r="142" s="2" customFormat="1">
      <c r="A142" s="41"/>
      <c r="B142" s="42"/>
      <c r="C142" s="43"/>
      <c r="D142" s="221" t="s">
        <v>157</v>
      </c>
      <c r="E142" s="43"/>
      <c r="F142" s="222" t="s">
        <v>283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157</v>
      </c>
      <c r="AU142" s="20" t="s">
        <v>88</v>
      </c>
    </row>
    <row r="143" s="13" customFormat="1">
      <c r="A143" s="13"/>
      <c r="B143" s="226"/>
      <c r="C143" s="227"/>
      <c r="D143" s="228" t="s">
        <v>159</v>
      </c>
      <c r="E143" s="229" t="s">
        <v>19</v>
      </c>
      <c r="F143" s="230" t="s">
        <v>661</v>
      </c>
      <c r="G143" s="227"/>
      <c r="H143" s="231">
        <v>137.50999999999999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159</v>
      </c>
      <c r="AU143" s="237" t="s">
        <v>88</v>
      </c>
      <c r="AV143" s="13" t="s">
        <v>88</v>
      </c>
      <c r="AW143" s="13" t="s">
        <v>37</v>
      </c>
      <c r="AX143" s="13" t="s">
        <v>86</v>
      </c>
      <c r="AY143" s="237" t="s">
        <v>148</v>
      </c>
    </row>
    <row r="144" s="2" customFormat="1" ht="66.75" customHeight="1">
      <c r="A144" s="41"/>
      <c r="B144" s="42"/>
      <c r="C144" s="208" t="s">
        <v>240</v>
      </c>
      <c r="D144" s="208" t="s">
        <v>150</v>
      </c>
      <c r="E144" s="209" t="s">
        <v>285</v>
      </c>
      <c r="F144" s="210" t="s">
        <v>286</v>
      </c>
      <c r="G144" s="211" t="s">
        <v>153</v>
      </c>
      <c r="H144" s="212">
        <v>48.521000000000001</v>
      </c>
      <c r="I144" s="213"/>
      <c r="J144" s="214">
        <f>ROUND(I144*H144,2)</f>
        <v>0</v>
      </c>
      <c r="K144" s="210" t="s">
        <v>154</v>
      </c>
      <c r="L144" s="47"/>
      <c r="M144" s="215" t="s">
        <v>19</v>
      </c>
      <c r="N144" s="216" t="s">
        <v>49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155</v>
      </c>
      <c r="AT144" s="219" t="s">
        <v>150</v>
      </c>
      <c r="AU144" s="219" t="s">
        <v>88</v>
      </c>
      <c r="AY144" s="20" t="s">
        <v>148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86</v>
      </c>
      <c r="BK144" s="220">
        <f>ROUND(I144*H144,2)</f>
        <v>0</v>
      </c>
      <c r="BL144" s="20" t="s">
        <v>155</v>
      </c>
      <c r="BM144" s="219" t="s">
        <v>662</v>
      </c>
    </row>
    <row r="145" s="2" customFormat="1">
      <c r="A145" s="41"/>
      <c r="B145" s="42"/>
      <c r="C145" s="43"/>
      <c r="D145" s="221" t="s">
        <v>157</v>
      </c>
      <c r="E145" s="43"/>
      <c r="F145" s="222" t="s">
        <v>288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157</v>
      </c>
      <c r="AU145" s="20" t="s">
        <v>88</v>
      </c>
    </row>
    <row r="146" s="13" customFormat="1">
      <c r="A146" s="13"/>
      <c r="B146" s="226"/>
      <c r="C146" s="227"/>
      <c r="D146" s="228" t="s">
        <v>159</v>
      </c>
      <c r="E146" s="229" t="s">
        <v>19</v>
      </c>
      <c r="F146" s="230" t="s">
        <v>663</v>
      </c>
      <c r="G146" s="227"/>
      <c r="H146" s="231">
        <v>42.305999999999997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159</v>
      </c>
      <c r="AU146" s="237" t="s">
        <v>88</v>
      </c>
      <c r="AV146" s="13" t="s">
        <v>88</v>
      </c>
      <c r="AW146" s="13" t="s">
        <v>37</v>
      </c>
      <c r="AX146" s="13" t="s">
        <v>78</v>
      </c>
      <c r="AY146" s="237" t="s">
        <v>148</v>
      </c>
    </row>
    <row r="147" s="13" customFormat="1">
      <c r="A147" s="13"/>
      <c r="B147" s="226"/>
      <c r="C147" s="227"/>
      <c r="D147" s="228" t="s">
        <v>159</v>
      </c>
      <c r="E147" s="229" t="s">
        <v>19</v>
      </c>
      <c r="F147" s="230" t="s">
        <v>664</v>
      </c>
      <c r="G147" s="227"/>
      <c r="H147" s="231">
        <v>4.7300000000000004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159</v>
      </c>
      <c r="AU147" s="237" t="s">
        <v>88</v>
      </c>
      <c r="AV147" s="13" t="s">
        <v>88</v>
      </c>
      <c r="AW147" s="13" t="s">
        <v>37</v>
      </c>
      <c r="AX147" s="13" t="s">
        <v>78</v>
      </c>
      <c r="AY147" s="237" t="s">
        <v>148</v>
      </c>
    </row>
    <row r="148" s="13" customFormat="1">
      <c r="A148" s="13"/>
      <c r="B148" s="226"/>
      <c r="C148" s="227"/>
      <c r="D148" s="228" t="s">
        <v>159</v>
      </c>
      <c r="E148" s="229" t="s">
        <v>19</v>
      </c>
      <c r="F148" s="230" t="s">
        <v>665</v>
      </c>
      <c r="G148" s="227"/>
      <c r="H148" s="231">
        <v>1.4850000000000001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159</v>
      </c>
      <c r="AU148" s="237" t="s">
        <v>88</v>
      </c>
      <c r="AV148" s="13" t="s">
        <v>88</v>
      </c>
      <c r="AW148" s="13" t="s">
        <v>37</v>
      </c>
      <c r="AX148" s="13" t="s">
        <v>78</v>
      </c>
      <c r="AY148" s="237" t="s">
        <v>148</v>
      </c>
    </row>
    <row r="149" s="14" customFormat="1">
      <c r="A149" s="14"/>
      <c r="B149" s="238"/>
      <c r="C149" s="239"/>
      <c r="D149" s="228" t="s">
        <v>159</v>
      </c>
      <c r="E149" s="240" t="s">
        <v>98</v>
      </c>
      <c r="F149" s="241" t="s">
        <v>162</v>
      </c>
      <c r="G149" s="239"/>
      <c r="H149" s="242">
        <v>48.521000000000001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159</v>
      </c>
      <c r="AU149" s="248" t="s">
        <v>88</v>
      </c>
      <c r="AV149" s="14" t="s">
        <v>155</v>
      </c>
      <c r="AW149" s="14" t="s">
        <v>37</v>
      </c>
      <c r="AX149" s="14" t="s">
        <v>86</v>
      </c>
      <c r="AY149" s="248" t="s">
        <v>148</v>
      </c>
    </row>
    <row r="150" s="2" customFormat="1" ht="16.5" customHeight="1">
      <c r="A150" s="41"/>
      <c r="B150" s="42"/>
      <c r="C150" s="260" t="s">
        <v>245</v>
      </c>
      <c r="D150" s="260" t="s">
        <v>220</v>
      </c>
      <c r="E150" s="261" t="s">
        <v>295</v>
      </c>
      <c r="F150" s="262" t="s">
        <v>296</v>
      </c>
      <c r="G150" s="263" t="s">
        <v>223</v>
      </c>
      <c r="H150" s="264">
        <v>97.042000000000002</v>
      </c>
      <c r="I150" s="265"/>
      <c r="J150" s="266">
        <f>ROUND(I150*H150,2)</f>
        <v>0</v>
      </c>
      <c r="K150" s="262" t="s">
        <v>154</v>
      </c>
      <c r="L150" s="267"/>
      <c r="M150" s="268" t="s">
        <v>19</v>
      </c>
      <c r="N150" s="269" t="s">
        <v>49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207</v>
      </c>
      <c r="AT150" s="219" t="s">
        <v>220</v>
      </c>
      <c r="AU150" s="219" t="s">
        <v>88</v>
      </c>
      <c r="AY150" s="20" t="s">
        <v>148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155</v>
      </c>
      <c r="BM150" s="219" t="s">
        <v>666</v>
      </c>
    </row>
    <row r="151" s="13" customFormat="1">
      <c r="A151" s="13"/>
      <c r="B151" s="226"/>
      <c r="C151" s="227"/>
      <c r="D151" s="228" t="s">
        <v>159</v>
      </c>
      <c r="E151" s="227"/>
      <c r="F151" s="230" t="s">
        <v>667</v>
      </c>
      <c r="G151" s="227"/>
      <c r="H151" s="231">
        <v>97.042000000000002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159</v>
      </c>
      <c r="AU151" s="237" t="s">
        <v>88</v>
      </c>
      <c r="AV151" s="13" t="s">
        <v>88</v>
      </c>
      <c r="AW151" s="13" t="s">
        <v>4</v>
      </c>
      <c r="AX151" s="13" t="s">
        <v>86</v>
      </c>
      <c r="AY151" s="237" t="s">
        <v>148</v>
      </c>
    </row>
    <row r="152" s="12" customFormat="1" ht="22.8" customHeight="1">
      <c r="A152" s="12"/>
      <c r="B152" s="192"/>
      <c r="C152" s="193"/>
      <c r="D152" s="194" t="s">
        <v>77</v>
      </c>
      <c r="E152" s="206" t="s">
        <v>88</v>
      </c>
      <c r="F152" s="206" t="s">
        <v>299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SUM(P153:P159)</f>
        <v>0</v>
      </c>
      <c r="Q152" s="200"/>
      <c r="R152" s="201">
        <f>SUM(R153:R159)</f>
        <v>0.18598523644749998</v>
      </c>
      <c r="S152" s="200"/>
      <c r="T152" s="202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86</v>
      </c>
      <c r="AT152" s="204" t="s">
        <v>77</v>
      </c>
      <c r="AU152" s="204" t="s">
        <v>86</v>
      </c>
      <c r="AY152" s="203" t="s">
        <v>148</v>
      </c>
      <c r="BK152" s="205">
        <f>SUM(BK153:BK159)</f>
        <v>0</v>
      </c>
    </row>
    <row r="153" s="2" customFormat="1" ht="24.15" customHeight="1">
      <c r="A153" s="41"/>
      <c r="B153" s="42"/>
      <c r="C153" s="208" t="s">
        <v>252</v>
      </c>
      <c r="D153" s="208" t="s">
        <v>150</v>
      </c>
      <c r="E153" s="209" t="s">
        <v>301</v>
      </c>
      <c r="F153" s="210" t="s">
        <v>302</v>
      </c>
      <c r="G153" s="211" t="s">
        <v>153</v>
      </c>
      <c r="H153" s="212">
        <v>1.169</v>
      </c>
      <c r="I153" s="213"/>
      <c r="J153" s="214">
        <f>ROUND(I153*H153,2)</f>
        <v>0</v>
      </c>
      <c r="K153" s="210" t="s">
        <v>154</v>
      </c>
      <c r="L153" s="47"/>
      <c r="M153" s="215" t="s">
        <v>19</v>
      </c>
      <c r="N153" s="216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155</v>
      </c>
      <c r="AT153" s="219" t="s">
        <v>150</v>
      </c>
      <c r="AU153" s="219" t="s">
        <v>88</v>
      </c>
      <c r="AY153" s="20" t="s">
        <v>148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155</v>
      </c>
      <c r="BM153" s="219" t="s">
        <v>668</v>
      </c>
    </row>
    <row r="154" s="2" customFormat="1">
      <c r="A154" s="41"/>
      <c r="B154" s="42"/>
      <c r="C154" s="43"/>
      <c r="D154" s="221" t="s">
        <v>157</v>
      </c>
      <c r="E154" s="43"/>
      <c r="F154" s="222" t="s">
        <v>304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157</v>
      </c>
      <c r="AU154" s="20" t="s">
        <v>88</v>
      </c>
    </row>
    <row r="155" s="13" customFormat="1">
      <c r="A155" s="13"/>
      <c r="B155" s="226"/>
      <c r="C155" s="227"/>
      <c r="D155" s="228" t="s">
        <v>159</v>
      </c>
      <c r="E155" s="229" t="s">
        <v>19</v>
      </c>
      <c r="F155" s="230" t="s">
        <v>655</v>
      </c>
      <c r="G155" s="227"/>
      <c r="H155" s="231">
        <v>1.169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159</v>
      </c>
      <c r="AU155" s="237" t="s">
        <v>88</v>
      </c>
      <c r="AV155" s="13" t="s">
        <v>88</v>
      </c>
      <c r="AW155" s="13" t="s">
        <v>37</v>
      </c>
      <c r="AX155" s="13" t="s">
        <v>78</v>
      </c>
      <c r="AY155" s="237" t="s">
        <v>148</v>
      </c>
    </row>
    <row r="156" s="14" customFormat="1">
      <c r="A156" s="14"/>
      <c r="B156" s="238"/>
      <c r="C156" s="239"/>
      <c r="D156" s="228" t="s">
        <v>159</v>
      </c>
      <c r="E156" s="240" t="s">
        <v>19</v>
      </c>
      <c r="F156" s="241" t="s">
        <v>162</v>
      </c>
      <c r="G156" s="239"/>
      <c r="H156" s="242">
        <v>1.169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159</v>
      </c>
      <c r="AU156" s="248" t="s">
        <v>88</v>
      </c>
      <c r="AV156" s="14" t="s">
        <v>155</v>
      </c>
      <c r="AW156" s="14" t="s">
        <v>37</v>
      </c>
      <c r="AX156" s="14" t="s">
        <v>86</v>
      </c>
      <c r="AY156" s="248" t="s">
        <v>148</v>
      </c>
    </row>
    <row r="157" s="2" customFormat="1" ht="24.15" customHeight="1">
      <c r="A157" s="41"/>
      <c r="B157" s="42"/>
      <c r="C157" s="208" t="s">
        <v>261</v>
      </c>
      <c r="D157" s="208" t="s">
        <v>150</v>
      </c>
      <c r="E157" s="209" t="s">
        <v>307</v>
      </c>
      <c r="F157" s="210" t="s">
        <v>308</v>
      </c>
      <c r="G157" s="211" t="s">
        <v>223</v>
      </c>
      <c r="H157" s="212">
        <v>0.17499999999999999</v>
      </c>
      <c r="I157" s="213"/>
      <c r="J157" s="214">
        <f>ROUND(I157*H157,2)</f>
        <v>0</v>
      </c>
      <c r="K157" s="210" t="s">
        <v>154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1.0627727797</v>
      </c>
      <c r="R157" s="217">
        <f>Q157*H157</f>
        <v>0.18598523644749998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155</v>
      </c>
      <c r="AT157" s="219" t="s">
        <v>150</v>
      </c>
      <c r="AU157" s="219" t="s">
        <v>88</v>
      </c>
      <c r="AY157" s="20" t="s">
        <v>148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155</v>
      </c>
      <c r="BM157" s="219" t="s">
        <v>669</v>
      </c>
    </row>
    <row r="158" s="2" customFormat="1">
      <c r="A158" s="41"/>
      <c r="B158" s="42"/>
      <c r="C158" s="43"/>
      <c r="D158" s="221" t="s">
        <v>157</v>
      </c>
      <c r="E158" s="43"/>
      <c r="F158" s="222" t="s">
        <v>310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88</v>
      </c>
    </row>
    <row r="159" s="13" customFormat="1">
      <c r="A159" s="13"/>
      <c r="B159" s="226"/>
      <c r="C159" s="227"/>
      <c r="D159" s="228" t="s">
        <v>159</v>
      </c>
      <c r="E159" s="229" t="s">
        <v>19</v>
      </c>
      <c r="F159" s="230" t="s">
        <v>670</v>
      </c>
      <c r="G159" s="227"/>
      <c r="H159" s="231">
        <v>0.17499999999999999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159</v>
      </c>
      <c r="AU159" s="237" t="s">
        <v>88</v>
      </c>
      <c r="AV159" s="13" t="s">
        <v>88</v>
      </c>
      <c r="AW159" s="13" t="s">
        <v>37</v>
      </c>
      <c r="AX159" s="13" t="s">
        <v>86</v>
      </c>
      <c r="AY159" s="237" t="s">
        <v>148</v>
      </c>
    </row>
    <row r="160" s="12" customFormat="1" ht="22.8" customHeight="1">
      <c r="A160" s="12"/>
      <c r="B160" s="192"/>
      <c r="C160" s="193"/>
      <c r="D160" s="194" t="s">
        <v>77</v>
      </c>
      <c r="E160" s="206" t="s">
        <v>173</v>
      </c>
      <c r="F160" s="206" t="s">
        <v>323</v>
      </c>
      <c r="G160" s="193"/>
      <c r="H160" s="193"/>
      <c r="I160" s="196"/>
      <c r="J160" s="207">
        <f>BK160</f>
        <v>0</v>
      </c>
      <c r="K160" s="193"/>
      <c r="L160" s="198"/>
      <c r="M160" s="199"/>
      <c r="N160" s="200"/>
      <c r="O160" s="200"/>
      <c r="P160" s="201">
        <f>SUM(P161:P162)</f>
        <v>0</v>
      </c>
      <c r="Q160" s="200"/>
      <c r="R160" s="201">
        <f>SUM(R161:R162)</f>
        <v>0</v>
      </c>
      <c r="S160" s="200"/>
      <c r="T160" s="202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3" t="s">
        <v>86</v>
      </c>
      <c r="AT160" s="204" t="s">
        <v>77</v>
      </c>
      <c r="AU160" s="204" t="s">
        <v>86</v>
      </c>
      <c r="AY160" s="203" t="s">
        <v>148</v>
      </c>
      <c r="BK160" s="205">
        <f>SUM(BK161:BK162)</f>
        <v>0</v>
      </c>
    </row>
    <row r="161" s="2" customFormat="1" ht="33" customHeight="1">
      <c r="A161" s="41"/>
      <c r="B161" s="42"/>
      <c r="C161" s="208" t="s">
        <v>268</v>
      </c>
      <c r="D161" s="208" t="s">
        <v>150</v>
      </c>
      <c r="E161" s="209" t="s">
        <v>671</v>
      </c>
      <c r="F161" s="210" t="s">
        <v>672</v>
      </c>
      <c r="G161" s="211" t="s">
        <v>673</v>
      </c>
      <c r="H161" s="212">
        <v>1</v>
      </c>
      <c r="I161" s="213"/>
      <c r="J161" s="214">
        <f>ROUND(I161*H161,2)</f>
        <v>0</v>
      </c>
      <c r="K161" s="210" t="s">
        <v>19</v>
      </c>
      <c r="L161" s="47"/>
      <c r="M161" s="215" t="s">
        <v>19</v>
      </c>
      <c r="N161" s="216" t="s">
        <v>49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155</v>
      </c>
      <c r="AT161" s="219" t="s">
        <v>150</v>
      </c>
      <c r="AU161" s="219" t="s">
        <v>88</v>
      </c>
      <c r="AY161" s="20" t="s">
        <v>148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86</v>
      </c>
      <c r="BK161" s="220">
        <f>ROUND(I161*H161,2)</f>
        <v>0</v>
      </c>
      <c r="BL161" s="20" t="s">
        <v>155</v>
      </c>
      <c r="BM161" s="219" t="s">
        <v>674</v>
      </c>
    </row>
    <row r="162" s="2" customFormat="1" ht="134.25" customHeight="1">
      <c r="A162" s="41"/>
      <c r="B162" s="42"/>
      <c r="C162" s="260" t="s">
        <v>274</v>
      </c>
      <c r="D162" s="260" t="s">
        <v>220</v>
      </c>
      <c r="E162" s="261" t="s">
        <v>675</v>
      </c>
      <c r="F162" s="262" t="s">
        <v>676</v>
      </c>
      <c r="G162" s="263" t="s">
        <v>327</v>
      </c>
      <c r="H162" s="264">
        <v>1</v>
      </c>
      <c r="I162" s="265"/>
      <c r="J162" s="266">
        <f>ROUND(I162*H162,2)</f>
        <v>0</v>
      </c>
      <c r="K162" s="262" t="s">
        <v>19</v>
      </c>
      <c r="L162" s="267"/>
      <c r="M162" s="268" t="s">
        <v>19</v>
      </c>
      <c r="N162" s="269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207</v>
      </c>
      <c r="AT162" s="219" t="s">
        <v>220</v>
      </c>
      <c r="AU162" s="219" t="s">
        <v>88</v>
      </c>
      <c r="AY162" s="20" t="s">
        <v>148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155</v>
      </c>
      <c r="BM162" s="219" t="s">
        <v>677</v>
      </c>
    </row>
    <row r="163" s="12" customFormat="1" ht="22.8" customHeight="1">
      <c r="A163" s="12"/>
      <c r="B163" s="192"/>
      <c r="C163" s="193"/>
      <c r="D163" s="194" t="s">
        <v>77</v>
      </c>
      <c r="E163" s="206" t="s">
        <v>155</v>
      </c>
      <c r="F163" s="206" t="s">
        <v>352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SUM(P164:P169)</f>
        <v>0</v>
      </c>
      <c r="Q163" s="200"/>
      <c r="R163" s="201">
        <f>SUM(R164:R169)</f>
        <v>0</v>
      </c>
      <c r="S163" s="200"/>
      <c r="T163" s="202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86</v>
      </c>
      <c r="AT163" s="204" t="s">
        <v>77</v>
      </c>
      <c r="AU163" s="204" t="s">
        <v>86</v>
      </c>
      <c r="AY163" s="203" t="s">
        <v>148</v>
      </c>
      <c r="BK163" s="205">
        <f>SUM(BK164:BK169)</f>
        <v>0</v>
      </c>
    </row>
    <row r="164" s="2" customFormat="1" ht="33" customHeight="1">
      <c r="A164" s="41"/>
      <c r="B164" s="42"/>
      <c r="C164" s="208" t="s">
        <v>279</v>
      </c>
      <c r="D164" s="208" t="s">
        <v>150</v>
      </c>
      <c r="E164" s="209" t="s">
        <v>354</v>
      </c>
      <c r="F164" s="210" t="s">
        <v>355</v>
      </c>
      <c r="G164" s="211" t="s">
        <v>153</v>
      </c>
      <c r="H164" s="212">
        <v>8.2940000000000005</v>
      </c>
      <c r="I164" s="213"/>
      <c r="J164" s="214">
        <f>ROUND(I164*H164,2)</f>
        <v>0</v>
      </c>
      <c r="K164" s="210" t="s">
        <v>154</v>
      </c>
      <c r="L164" s="47"/>
      <c r="M164" s="215" t="s">
        <v>19</v>
      </c>
      <c r="N164" s="216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155</v>
      </c>
      <c r="AT164" s="219" t="s">
        <v>150</v>
      </c>
      <c r="AU164" s="219" t="s">
        <v>88</v>
      </c>
      <c r="AY164" s="20" t="s">
        <v>148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155</v>
      </c>
      <c r="BM164" s="219" t="s">
        <v>678</v>
      </c>
    </row>
    <row r="165" s="2" customFormat="1">
      <c r="A165" s="41"/>
      <c r="B165" s="42"/>
      <c r="C165" s="43"/>
      <c r="D165" s="221" t="s">
        <v>157</v>
      </c>
      <c r="E165" s="43"/>
      <c r="F165" s="222" t="s">
        <v>357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157</v>
      </c>
      <c r="AU165" s="20" t="s">
        <v>88</v>
      </c>
    </row>
    <row r="166" s="13" customFormat="1">
      <c r="A166" s="13"/>
      <c r="B166" s="226"/>
      <c r="C166" s="227"/>
      <c r="D166" s="228" t="s">
        <v>159</v>
      </c>
      <c r="E166" s="229" t="s">
        <v>19</v>
      </c>
      <c r="F166" s="230" t="s">
        <v>679</v>
      </c>
      <c r="G166" s="227"/>
      <c r="H166" s="231">
        <v>7.0510000000000002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159</v>
      </c>
      <c r="AU166" s="237" t="s">
        <v>88</v>
      </c>
      <c r="AV166" s="13" t="s">
        <v>88</v>
      </c>
      <c r="AW166" s="13" t="s">
        <v>37</v>
      </c>
      <c r="AX166" s="13" t="s">
        <v>78</v>
      </c>
      <c r="AY166" s="237" t="s">
        <v>148</v>
      </c>
    </row>
    <row r="167" s="13" customFormat="1">
      <c r="A167" s="13"/>
      <c r="B167" s="226"/>
      <c r="C167" s="227"/>
      <c r="D167" s="228" t="s">
        <v>159</v>
      </c>
      <c r="E167" s="229" t="s">
        <v>19</v>
      </c>
      <c r="F167" s="230" t="s">
        <v>680</v>
      </c>
      <c r="G167" s="227"/>
      <c r="H167" s="231">
        <v>0.94599999999999995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159</v>
      </c>
      <c r="AU167" s="237" t="s">
        <v>88</v>
      </c>
      <c r="AV167" s="13" t="s">
        <v>88</v>
      </c>
      <c r="AW167" s="13" t="s">
        <v>37</v>
      </c>
      <c r="AX167" s="13" t="s">
        <v>78</v>
      </c>
      <c r="AY167" s="237" t="s">
        <v>148</v>
      </c>
    </row>
    <row r="168" s="13" customFormat="1">
      <c r="A168" s="13"/>
      <c r="B168" s="226"/>
      <c r="C168" s="227"/>
      <c r="D168" s="228" t="s">
        <v>159</v>
      </c>
      <c r="E168" s="229" t="s">
        <v>19</v>
      </c>
      <c r="F168" s="230" t="s">
        <v>681</v>
      </c>
      <c r="G168" s="227"/>
      <c r="H168" s="231">
        <v>0.29699999999999999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159</v>
      </c>
      <c r="AU168" s="237" t="s">
        <v>88</v>
      </c>
      <c r="AV168" s="13" t="s">
        <v>88</v>
      </c>
      <c r="AW168" s="13" t="s">
        <v>37</v>
      </c>
      <c r="AX168" s="13" t="s">
        <v>78</v>
      </c>
      <c r="AY168" s="237" t="s">
        <v>148</v>
      </c>
    </row>
    <row r="169" s="14" customFormat="1">
      <c r="A169" s="14"/>
      <c r="B169" s="238"/>
      <c r="C169" s="239"/>
      <c r="D169" s="228" t="s">
        <v>159</v>
      </c>
      <c r="E169" s="240" t="s">
        <v>105</v>
      </c>
      <c r="F169" s="241" t="s">
        <v>162</v>
      </c>
      <c r="G169" s="239"/>
      <c r="H169" s="242">
        <v>8.2940000000000005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159</v>
      </c>
      <c r="AU169" s="248" t="s">
        <v>88</v>
      </c>
      <c r="AV169" s="14" t="s">
        <v>155</v>
      </c>
      <c r="AW169" s="14" t="s">
        <v>37</v>
      </c>
      <c r="AX169" s="14" t="s">
        <v>86</v>
      </c>
      <c r="AY169" s="248" t="s">
        <v>148</v>
      </c>
    </row>
    <row r="170" s="12" customFormat="1" ht="22.8" customHeight="1">
      <c r="A170" s="12"/>
      <c r="B170" s="192"/>
      <c r="C170" s="193"/>
      <c r="D170" s="194" t="s">
        <v>77</v>
      </c>
      <c r="E170" s="206" t="s">
        <v>191</v>
      </c>
      <c r="F170" s="206" t="s">
        <v>682</v>
      </c>
      <c r="G170" s="193"/>
      <c r="H170" s="193"/>
      <c r="I170" s="196"/>
      <c r="J170" s="207">
        <f>BK170</f>
        <v>0</v>
      </c>
      <c r="K170" s="193"/>
      <c r="L170" s="198"/>
      <c r="M170" s="199"/>
      <c r="N170" s="200"/>
      <c r="O170" s="200"/>
      <c r="P170" s="201">
        <f>SUM(P171:P182)</f>
        <v>0</v>
      </c>
      <c r="Q170" s="200"/>
      <c r="R170" s="201">
        <f>SUM(R171:R182)</f>
        <v>0</v>
      </c>
      <c r="S170" s="200"/>
      <c r="T170" s="202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3" t="s">
        <v>86</v>
      </c>
      <c r="AT170" s="204" t="s">
        <v>77</v>
      </c>
      <c r="AU170" s="204" t="s">
        <v>86</v>
      </c>
      <c r="AY170" s="203" t="s">
        <v>148</v>
      </c>
      <c r="BK170" s="205">
        <f>SUM(BK171:BK182)</f>
        <v>0</v>
      </c>
    </row>
    <row r="171" s="2" customFormat="1" ht="33" customHeight="1">
      <c r="A171" s="41"/>
      <c r="B171" s="42"/>
      <c r="C171" s="208" t="s">
        <v>7</v>
      </c>
      <c r="D171" s="208" t="s">
        <v>150</v>
      </c>
      <c r="E171" s="209" t="s">
        <v>683</v>
      </c>
      <c r="F171" s="210" t="s">
        <v>684</v>
      </c>
      <c r="G171" s="211" t="s">
        <v>176</v>
      </c>
      <c r="H171" s="212">
        <v>4.5</v>
      </c>
      <c r="I171" s="213"/>
      <c r="J171" s="214">
        <f>ROUND(I171*H171,2)</f>
        <v>0</v>
      </c>
      <c r="K171" s="210" t="s">
        <v>154</v>
      </c>
      <c r="L171" s="47"/>
      <c r="M171" s="215" t="s">
        <v>19</v>
      </c>
      <c r="N171" s="216" t="s">
        <v>49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155</v>
      </c>
      <c r="AT171" s="219" t="s">
        <v>150</v>
      </c>
      <c r="AU171" s="219" t="s">
        <v>88</v>
      </c>
      <c r="AY171" s="20" t="s">
        <v>148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86</v>
      </c>
      <c r="BK171" s="220">
        <f>ROUND(I171*H171,2)</f>
        <v>0</v>
      </c>
      <c r="BL171" s="20" t="s">
        <v>155</v>
      </c>
      <c r="BM171" s="219" t="s">
        <v>685</v>
      </c>
    </row>
    <row r="172" s="2" customFormat="1">
      <c r="A172" s="41"/>
      <c r="B172" s="42"/>
      <c r="C172" s="43"/>
      <c r="D172" s="221" t="s">
        <v>157</v>
      </c>
      <c r="E172" s="43"/>
      <c r="F172" s="222" t="s">
        <v>686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157</v>
      </c>
      <c r="AU172" s="20" t="s">
        <v>88</v>
      </c>
    </row>
    <row r="173" s="13" customFormat="1">
      <c r="A173" s="13"/>
      <c r="B173" s="226"/>
      <c r="C173" s="227"/>
      <c r="D173" s="228" t="s">
        <v>159</v>
      </c>
      <c r="E173" s="229" t="s">
        <v>19</v>
      </c>
      <c r="F173" s="230" t="s">
        <v>619</v>
      </c>
      <c r="G173" s="227"/>
      <c r="H173" s="231">
        <v>4.5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159</v>
      </c>
      <c r="AU173" s="237" t="s">
        <v>88</v>
      </c>
      <c r="AV173" s="13" t="s">
        <v>88</v>
      </c>
      <c r="AW173" s="13" t="s">
        <v>37</v>
      </c>
      <c r="AX173" s="13" t="s">
        <v>86</v>
      </c>
      <c r="AY173" s="237" t="s">
        <v>148</v>
      </c>
    </row>
    <row r="174" s="2" customFormat="1" ht="49.05" customHeight="1">
      <c r="A174" s="41"/>
      <c r="B174" s="42"/>
      <c r="C174" s="208" t="s">
        <v>294</v>
      </c>
      <c r="D174" s="208" t="s">
        <v>150</v>
      </c>
      <c r="E174" s="209" t="s">
        <v>687</v>
      </c>
      <c r="F174" s="210" t="s">
        <v>688</v>
      </c>
      <c r="G174" s="211" t="s">
        <v>176</v>
      </c>
      <c r="H174" s="212">
        <v>8</v>
      </c>
      <c r="I174" s="213"/>
      <c r="J174" s="214">
        <f>ROUND(I174*H174,2)</f>
        <v>0</v>
      </c>
      <c r="K174" s="210" t="s">
        <v>154</v>
      </c>
      <c r="L174" s="47"/>
      <c r="M174" s="215" t="s">
        <v>19</v>
      </c>
      <c r="N174" s="216" t="s">
        <v>49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155</v>
      </c>
      <c r="AT174" s="219" t="s">
        <v>150</v>
      </c>
      <c r="AU174" s="219" t="s">
        <v>88</v>
      </c>
      <c r="AY174" s="20" t="s">
        <v>148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155</v>
      </c>
      <c r="BM174" s="219" t="s">
        <v>689</v>
      </c>
    </row>
    <row r="175" s="2" customFormat="1">
      <c r="A175" s="41"/>
      <c r="B175" s="42"/>
      <c r="C175" s="43"/>
      <c r="D175" s="221" t="s">
        <v>157</v>
      </c>
      <c r="E175" s="43"/>
      <c r="F175" s="222" t="s">
        <v>690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157</v>
      </c>
      <c r="AU175" s="20" t="s">
        <v>88</v>
      </c>
    </row>
    <row r="176" s="13" customFormat="1">
      <c r="A176" s="13"/>
      <c r="B176" s="226"/>
      <c r="C176" s="227"/>
      <c r="D176" s="228" t="s">
        <v>159</v>
      </c>
      <c r="E176" s="229" t="s">
        <v>19</v>
      </c>
      <c r="F176" s="230" t="s">
        <v>617</v>
      </c>
      <c r="G176" s="227"/>
      <c r="H176" s="231">
        <v>8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159</v>
      </c>
      <c r="AU176" s="237" t="s">
        <v>88</v>
      </c>
      <c r="AV176" s="13" t="s">
        <v>88</v>
      </c>
      <c r="AW176" s="13" t="s">
        <v>37</v>
      </c>
      <c r="AX176" s="13" t="s">
        <v>86</v>
      </c>
      <c r="AY176" s="237" t="s">
        <v>148</v>
      </c>
    </row>
    <row r="177" s="2" customFormat="1" ht="24.15" customHeight="1">
      <c r="A177" s="41"/>
      <c r="B177" s="42"/>
      <c r="C177" s="208" t="s">
        <v>300</v>
      </c>
      <c r="D177" s="208" t="s">
        <v>150</v>
      </c>
      <c r="E177" s="209" t="s">
        <v>691</v>
      </c>
      <c r="F177" s="210" t="s">
        <v>692</v>
      </c>
      <c r="G177" s="211" t="s">
        <v>176</v>
      </c>
      <c r="H177" s="212">
        <v>8</v>
      </c>
      <c r="I177" s="213"/>
      <c r="J177" s="214">
        <f>ROUND(I177*H177,2)</f>
        <v>0</v>
      </c>
      <c r="K177" s="210" t="s">
        <v>154</v>
      </c>
      <c r="L177" s="47"/>
      <c r="M177" s="215" t="s">
        <v>19</v>
      </c>
      <c r="N177" s="216" t="s">
        <v>49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155</v>
      </c>
      <c r="AT177" s="219" t="s">
        <v>150</v>
      </c>
      <c r="AU177" s="219" t="s">
        <v>88</v>
      </c>
      <c r="AY177" s="20" t="s">
        <v>148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86</v>
      </c>
      <c r="BK177" s="220">
        <f>ROUND(I177*H177,2)</f>
        <v>0</v>
      </c>
      <c r="BL177" s="20" t="s">
        <v>155</v>
      </c>
      <c r="BM177" s="219" t="s">
        <v>693</v>
      </c>
    </row>
    <row r="178" s="2" customFormat="1">
      <c r="A178" s="41"/>
      <c r="B178" s="42"/>
      <c r="C178" s="43"/>
      <c r="D178" s="221" t="s">
        <v>157</v>
      </c>
      <c r="E178" s="43"/>
      <c r="F178" s="222" t="s">
        <v>694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157</v>
      </c>
      <c r="AU178" s="20" t="s">
        <v>88</v>
      </c>
    </row>
    <row r="179" s="13" customFormat="1">
      <c r="A179" s="13"/>
      <c r="B179" s="226"/>
      <c r="C179" s="227"/>
      <c r="D179" s="228" t="s">
        <v>159</v>
      </c>
      <c r="E179" s="229" t="s">
        <v>19</v>
      </c>
      <c r="F179" s="230" t="s">
        <v>617</v>
      </c>
      <c r="G179" s="227"/>
      <c r="H179" s="231">
        <v>8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159</v>
      </c>
      <c r="AU179" s="237" t="s">
        <v>88</v>
      </c>
      <c r="AV179" s="13" t="s">
        <v>88</v>
      </c>
      <c r="AW179" s="13" t="s">
        <v>37</v>
      </c>
      <c r="AX179" s="13" t="s">
        <v>86</v>
      </c>
      <c r="AY179" s="237" t="s">
        <v>148</v>
      </c>
    </row>
    <row r="180" s="2" customFormat="1" ht="24.15" customHeight="1">
      <c r="A180" s="41"/>
      <c r="B180" s="42"/>
      <c r="C180" s="208" t="s">
        <v>306</v>
      </c>
      <c r="D180" s="208" t="s">
        <v>150</v>
      </c>
      <c r="E180" s="209" t="s">
        <v>695</v>
      </c>
      <c r="F180" s="210" t="s">
        <v>696</v>
      </c>
      <c r="G180" s="211" t="s">
        <v>176</v>
      </c>
      <c r="H180" s="212">
        <v>8</v>
      </c>
      <c r="I180" s="213"/>
      <c r="J180" s="214">
        <f>ROUND(I180*H180,2)</f>
        <v>0</v>
      </c>
      <c r="K180" s="210" t="s">
        <v>154</v>
      </c>
      <c r="L180" s="47"/>
      <c r="M180" s="215" t="s">
        <v>19</v>
      </c>
      <c r="N180" s="216" t="s">
        <v>49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155</v>
      </c>
      <c r="AT180" s="219" t="s">
        <v>150</v>
      </c>
      <c r="AU180" s="219" t="s">
        <v>88</v>
      </c>
      <c r="AY180" s="20" t="s">
        <v>148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155</v>
      </c>
      <c r="BM180" s="219" t="s">
        <v>697</v>
      </c>
    </row>
    <row r="181" s="2" customFormat="1">
      <c r="A181" s="41"/>
      <c r="B181" s="42"/>
      <c r="C181" s="43"/>
      <c r="D181" s="221" t="s">
        <v>157</v>
      </c>
      <c r="E181" s="43"/>
      <c r="F181" s="222" t="s">
        <v>698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157</v>
      </c>
      <c r="AU181" s="20" t="s">
        <v>88</v>
      </c>
    </row>
    <row r="182" s="13" customFormat="1">
      <c r="A182" s="13"/>
      <c r="B182" s="226"/>
      <c r="C182" s="227"/>
      <c r="D182" s="228" t="s">
        <v>159</v>
      </c>
      <c r="E182" s="229" t="s">
        <v>19</v>
      </c>
      <c r="F182" s="230" t="s">
        <v>617</v>
      </c>
      <c r="G182" s="227"/>
      <c r="H182" s="231">
        <v>8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159</v>
      </c>
      <c r="AU182" s="237" t="s">
        <v>88</v>
      </c>
      <c r="AV182" s="13" t="s">
        <v>88</v>
      </c>
      <c r="AW182" s="13" t="s">
        <v>37</v>
      </c>
      <c r="AX182" s="13" t="s">
        <v>86</v>
      </c>
      <c r="AY182" s="237" t="s">
        <v>148</v>
      </c>
    </row>
    <row r="183" s="12" customFormat="1" ht="22.8" customHeight="1">
      <c r="A183" s="12"/>
      <c r="B183" s="192"/>
      <c r="C183" s="193"/>
      <c r="D183" s="194" t="s">
        <v>77</v>
      </c>
      <c r="E183" s="206" t="s">
        <v>207</v>
      </c>
      <c r="F183" s="206" t="s">
        <v>364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SUM(P184:P211)</f>
        <v>0</v>
      </c>
      <c r="Q183" s="200"/>
      <c r="R183" s="201">
        <f>SUM(R184:R211)</f>
        <v>2.9435616799999997</v>
      </c>
      <c r="S183" s="200"/>
      <c r="T183" s="202">
        <f>SUM(T184:T211)</f>
        <v>2.1200000000000001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86</v>
      </c>
      <c r="AT183" s="204" t="s">
        <v>77</v>
      </c>
      <c r="AU183" s="204" t="s">
        <v>86</v>
      </c>
      <c r="AY183" s="203" t="s">
        <v>148</v>
      </c>
      <c r="BK183" s="205">
        <f>SUM(BK184:BK211)</f>
        <v>0</v>
      </c>
    </row>
    <row r="184" s="2" customFormat="1" ht="44.25" customHeight="1">
      <c r="A184" s="41"/>
      <c r="B184" s="42"/>
      <c r="C184" s="208" t="s">
        <v>312</v>
      </c>
      <c r="D184" s="208" t="s">
        <v>150</v>
      </c>
      <c r="E184" s="209" t="s">
        <v>699</v>
      </c>
      <c r="F184" s="210" t="s">
        <v>388</v>
      </c>
      <c r="G184" s="211" t="s">
        <v>215</v>
      </c>
      <c r="H184" s="212">
        <v>23.399999999999999</v>
      </c>
      <c r="I184" s="213"/>
      <c r="J184" s="214">
        <f>ROUND(I184*H184,2)</f>
        <v>0</v>
      </c>
      <c r="K184" s="210" t="s">
        <v>19</v>
      </c>
      <c r="L184" s="47"/>
      <c r="M184" s="215" t="s">
        <v>19</v>
      </c>
      <c r="N184" s="216" t="s">
        <v>49</v>
      </c>
      <c r="O184" s="87"/>
      <c r="P184" s="217">
        <f>O184*H184</f>
        <v>0</v>
      </c>
      <c r="Q184" s="217">
        <v>0.0044007999999999999</v>
      </c>
      <c r="R184" s="217">
        <f>Q184*H184</f>
        <v>0.10297872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155</v>
      </c>
      <c r="AT184" s="219" t="s">
        <v>150</v>
      </c>
      <c r="AU184" s="219" t="s">
        <v>88</v>
      </c>
      <c r="AY184" s="20" t="s">
        <v>148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155</v>
      </c>
      <c r="BM184" s="219" t="s">
        <v>700</v>
      </c>
    </row>
    <row r="185" s="2" customFormat="1" ht="44.25" customHeight="1">
      <c r="A185" s="41"/>
      <c r="B185" s="42"/>
      <c r="C185" s="208" t="s">
        <v>318</v>
      </c>
      <c r="D185" s="208" t="s">
        <v>150</v>
      </c>
      <c r="E185" s="209" t="s">
        <v>701</v>
      </c>
      <c r="F185" s="210" t="s">
        <v>702</v>
      </c>
      <c r="G185" s="211" t="s">
        <v>215</v>
      </c>
      <c r="H185" s="212">
        <v>40.299999999999997</v>
      </c>
      <c r="I185" s="213"/>
      <c r="J185" s="214">
        <f>ROUND(I185*H185,2)</f>
        <v>0</v>
      </c>
      <c r="K185" s="210" t="s">
        <v>19</v>
      </c>
      <c r="L185" s="47"/>
      <c r="M185" s="215" t="s">
        <v>19</v>
      </c>
      <c r="N185" s="216" t="s">
        <v>49</v>
      </c>
      <c r="O185" s="87"/>
      <c r="P185" s="217">
        <f>O185*H185</f>
        <v>0</v>
      </c>
      <c r="Q185" s="217">
        <v>0.0074732000000000002</v>
      </c>
      <c r="R185" s="217">
        <f>Q185*H185</f>
        <v>0.30116995999999996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155</v>
      </c>
      <c r="AT185" s="219" t="s">
        <v>150</v>
      </c>
      <c r="AU185" s="219" t="s">
        <v>88</v>
      </c>
      <c r="AY185" s="20" t="s">
        <v>148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86</v>
      </c>
      <c r="BK185" s="220">
        <f>ROUND(I185*H185,2)</f>
        <v>0</v>
      </c>
      <c r="BL185" s="20" t="s">
        <v>155</v>
      </c>
      <c r="BM185" s="219" t="s">
        <v>703</v>
      </c>
    </row>
    <row r="186" s="13" customFormat="1">
      <c r="A186" s="13"/>
      <c r="B186" s="226"/>
      <c r="C186" s="227"/>
      <c r="D186" s="228" t="s">
        <v>159</v>
      </c>
      <c r="E186" s="229" t="s">
        <v>19</v>
      </c>
      <c r="F186" s="230" t="s">
        <v>704</v>
      </c>
      <c r="G186" s="227"/>
      <c r="H186" s="231">
        <v>40.299999999999997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159</v>
      </c>
      <c r="AU186" s="237" t="s">
        <v>88</v>
      </c>
      <c r="AV186" s="13" t="s">
        <v>88</v>
      </c>
      <c r="AW186" s="13" t="s">
        <v>37</v>
      </c>
      <c r="AX186" s="13" t="s">
        <v>86</v>
      </c>
      <c r="AY186" s="237" t="s">
        <v>148</v>
      </c>
    </row>
    <row r="187" s="2" customFormat="1" ht="44.25" customHeight="1">
      <c r="A187" s="41"/>
      <c r="B187" s="42"/>
      <c r="C187" s="208" t="s">
        <v>324</v>
      </c>
      <c r="D187" s="208" t="s">
        <v>150</v>
      </c>
      <c r="E187" s="209" t="s">
        <v>705</v>
      </c>
      <c r="F187" s="210" t="s">
        <v>394</v>
      </c>
      <c r="G187" s="211" t="s">
        <v>215</v>
      </c>
      <c r="H187" s="212">
        <v>9</v>
      </c>
      <c r="I187" s="213"/>
      <c r="J187" s="214">
        <f>ROUND(I187*H187,2)</f>
        <v>0</v>
      </c>
      <c r="K187" s="210" t="s">
        <v>19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0.0118218</v>
      </c>
      <c r="R187" s="217">
        <f>Q187*H187</f>
        <v>0.1063962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155</v>
      </c>
      <c r="AT187" s="219" t="s">
        <v>150</v>
      </c>
      <c r="AU187" s="219" t="s">
        <v>88</v>
      </c>
      <c r="AY187" s="20" t="s">
        <v>148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155</v>
      </c>
      <c r="BM187" s="219" t="s">
        <v>706</v>
      </c>
    </row>
    <row r="188" s="2" customFormat="1" ht="24.15" customHeight="1">
      <c r="A188" s="41"/>
      <c r="B188" s="42"/>
      <c r="C188" s="260" t="s">
        <v>330</v>
      </c>
      <c r="D188" s="260" t="s">
        <v>220</v>
      </c>
      <c r="E188" s="261" t="s">
        <v>707</v>
      </c>
      <c r="F188" s="262" t="s">
        <v>708</v>
      </c>
      <c r="G188" s="263" t="s">
        <v>327</v>
      </c>
      <c r="H188" s="264">
        <v>1</v>
      </c>
      <c r="I188" s="265"/>
      <c r="J188" s="266">
        <f>ROUND(I188*H188,2)</f>
        <v>0</v>
      </c>
      <c r="K188" s="262" t="s">
        <v>19</v>
      </c>
      <c r="L188" s="267"/>
      <c r="M188" s="268" t="s">
        <v>19</v>
      </c>
      <c r="N188" s="269" t="s">
        <v>49</v>
      </c>
      <c r="O188" s="87"/>
      <c r="P188" s="217">
        <f>O188*H188</f>
        <v>0</v>
      </c>
      <c r="Q188" s="217">
        <v>0.056300000000000003</v>
      </c>
      <c r="R188" s="217">
        <f>Q188*H188</f>
        <v>0.056300000000000003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207</v>
      </c>
      <c r="AT188" s="219" t="s">
        <v>220</v>
      </c>
      <c r="AU188" s="219" t="s">
        <v>88</v>
      </c>
      <c r="AY188" s="20" t="s">
        <v>148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155</v>
      </c>
      <c r="BM188" s="219" t="s">
        <v>709</v>
      </c>
    </row>
    <row r="189" s="13" customFormat="1">
      <c r="A189" s="13"/>
      <c r="B189" s="226"/>
      <c r="C189" s="227"/>
      <c r="D189" s="228" t="s">
        <v>159</v>
      </c>
      <c r="E189" s="229" t="s">
        <v>19</v>
      </c>
      <c r="F189" s="230" t="s">
        <v>710</v>
      </c>
      <c r="G189" s="227"/>
      <c r="H189" s="231">
        <v>1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159</v>
      </c>
      <c r="AU189" s="237" t="s">
        <v>88</v>
      </c>
      <c r="AV189" s="13" t="s">
        <v>88</v>
      </c>
      <c r="AW189" s="13" t="s">
        <v>37</v>
      </c>
      <c r="AX189" s="13" t="s">
        <v>86</v>
      </c>
      <c r="AY189" s="237" t="s">
        <v>148</v>
      </c>
    </row>
    <row r="190" s="2" customFormat="1" ht="49.05" customHeight="1">
      <c r="A190" s="41"/>
      <c r="B190" s="42"/>
      <c r="C190" s="208" t="s">
        <v>335</v>
      </c>
      <c r="D190" s="208" t="s">
        <v>150</v>
      </c>
      <c r="E190" s="209" t="s">
        <v>503</v>
      </c>
      <c r="F190" s="210" t="s">
        <v>504</v>
      </c>
      <c r="G190" s="211" t="s">
        <v>327</v>
      </c>
      <c r="H190" s="212">
        <v>3</v>
      </c>
      <c r="I190" s="213"/>
      <c r="J190" s="214">
        <f>ROUND(I190*H190,2)</f>
        <v>0</v>
      </c>
      <c r="K190" s="210" t="s">
        <v>154</v>
      </c>
      <c r="L190" s="47"/>
      <c r="M190" s="215" t="s">
        <v>19</v>
      </c>
      <c r="N190" s="216" t="s">
        <v>49</v>
      </c>
      <c r="O190" s="87"/>
      <c r="P190" s="217">
        <f>O190*H190</f>
        <v>0</v>
      </c>
      <c r="Q190" s="217">
        <v>0.045525599999999999</v>
      </c>
      <c r="R190" s="217">
        <f>Q190*H190</f>
        <v>0.1365768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155</v>
      </c>
      <c r="AT190" s="219" t="s">
        <v>150</v>
      </c>
      <c r="AU190" s="219" t="s">
        <v>88</v>
      </c>
      <c r="AY190" s="20" t="s">
        <v>148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155</v>
      </c>
      <c r="BM190" s="219" t="s">
        <v>711</v>
      </c>
    </row>
    <row r="191" s="2" customFormat="1">
      <c r="A191" s="41"/>
      <c r="B191" s="42"/>
      <c r="C191" s="43"/>
      <c r="D191" s="221" t="s">
        <v>157</v>
      </c>
      <c r="E191" s="43"/>
      <c r="F191" s="222" t="s">
        <v>506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157</v>
      </c>
      <c r="AU191" s="20" t="s">
        <v>88</v>
      </c>
    </row>
    <row r="192" s="2" customFormat="1" ht="24.15" customHeight="1">
      <c r="A192" s="41"/>
      <c r="B192" s="42"/>
      <c r="C192" s="208" t="s">
        <v>340</v>
      </c>
      <c r="D192" s="208" t="s">
        <v>150</v>
      </c>
      <c r="E192" s="209" t="s">
        <v>712</v>
      </c>
      <c r="F192" s="210" t="s">
        <v>713</v>
      </c>
      <c r="G192" s="211" t="s">
        <v>327</v>
      </c>
      <c r="H192" s="212">
        <v>2</v>
      </c>
      <c r="I192" s="213"/>
      <c r="J192" s="214">
        <f>ROUND(I192*H192,2)</f>
        <v>0</v>
      </c>
      <c r="K192" s="210" t="s">
        <v>154</v>
      </c>
      <c r="L192" s="47"/>
      <c r="M192" s="215" t="s">
        <v>19</v>
      </c>
      <c r="N192" s="216" t="s">
        <v>49</v>
      </c>
      <c r="O192" s="87"/>
      <c r="P192" s="217">
        <f>O192*H192</f>
        <v>0</v>
      </c>
      <c r="Q192" s="217">
        <v>0.12525800000000001</v>
      </c>
      <c r="R192" s="217">
        <f>Q192*H192</f>
        <v>0.25051600000000002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155</v>
      </c>
      <c r="AT192" s="219" t="s">
        <v>150</v>
      </c>
      <c r="AU192" s="219" t="s">
        <v>88</v>
      </c>
      <c r="AY192" s="20" t="s">
        <v>148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155</v>
      </c>
      <c r="BM192" s="219" t="s">
        <v>714</v>
      </c>
    </row>
    <row r="193" s="2" customFormat="1">
      <c r="A193" s="41"/>
      <c r="B193" s="42"/>
      <c r="C193" s="43"/>
      <c r="D193" s="221" t="s">
        <v>157</v>
      </c>
      <c r="E193" s="43"/>
      <c r="F193" s="222" t="s">
        <v>715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157</v>
      </c>
      <c r="AU193" s="20" t="s">
        <v>88</v>
      </c>
    </row>
    <row r="194" s="2" customFormat="1" ht="21.75" customHeight="1">
      <c r="A194" s="41"/>
      <c r="B194" s="42"/>
      <c r="C194" s="260" t="s">
        <v>344</v>
      </c>
      <c r="D194" s="260" t="s">
        <v>220</v>
      </c>
      <c r="E194" s="261" t="s">
        <v>716</v>
      </c>
      <c r="F194" s="262" t="s">
        <v>717</v>
      </c>
      <c r="G194" s="263" t="s">
        <v>327</v>
      </c>
      <c r="H194" s="264">
        <v>2</v>
      </c>
      <c r="I194" s="265"/>
      <c r="J194" s="266">
        <f>ROUND(I194*H194,2)</f>
        <v>0</v>
      </c>
      <c r="K194" s="262" t="s">
        <v>154</v>
      </c>
      <c r="L194" s="267"/>
      <c r="M194" s="268" t="s">
        <v>19</v>
      </c>
      <c r="N194" s="269" t="s">
        <v>49</v>
      </c>
      <c r="O194" s="87"/>
      <c r="P194" s="217">
        <f>O194*H194</f>
        <v>0</v>
      </c>
      <c r="Q194" s="217">
        <v>0.17499999999999999</v>
      </c>
      <c r="R194" s="217">
        <f>Q194*H194</f>
        <v>0.34999999999999998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207</v>
      </c>
      <c r="AT194" s="219" t="s">
        <v>220</v>
      </c>
      <c r="AU194" s="219" t="s">
        <v>88</v>
      </c>
      <c r="AY194" s="20" t="s">
        <v>148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86</v>
      </c>
      <c r="BK194" s="220">
        <f>ROUND(I194*H194,2)</f>
        <v>0</v>
      </c>
      <c r="BL194" s="20" t="s">
        <v>155</v>
      </c>
      <c r="BM194" s="219" t="s">
        <v>718</v>
      </c>
    </row>
    <row r="195" s="2" customFormat="1" ht="24.15" customHeight="1">
      <c r="A195" s="41"/>
      <c r="B195" s="42"/>
      <c r="C195" s="208" t="s">
        <v>348</v>
      </c>
      <c r="D195" s="208" t="s">
        <v>150</v>
      </c>
      <c r="E195" s="209" t="s">
        <v>719</v>
      </c>
      <c r="F195" s="210" t="s">
        <v>720</v>
      </c>
      <c r="G195" s="211" t="s">
        <v>327</v>
      </c>
      <c r="H195" s="212">
        <v>2</v>
      </c>
      <c r="I195" s="213"/>
      <c r="J195" s="214">
        <f>ROUND(I195*H195,2)</f>
        <v>0</v>
      </c>
      <c r="K195" s="210" t="s">
        <v>154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0.030758000000000001</v>
      </c>
      <c r="R195" s="217">
        <f>Q195*H195</f>
        <v>0.061516000000000001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155</v>
      </c>
      <c r="AT195" s="219" t="s">
        <v>150</v>
      </c>
      <c r="AU195" s="219" t="s">
        <v>88</v>
      </c>
      <c r="AY195" s="20" t="s">
        <v>148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155</v>
      </c>
      <c r="BM195" s="219" t="s">
        <v>721</v>
      </c>
    </row>
    <row r="196" s="2" customFormat="1">
      <c r="A196" s="41"/>
      <c r="B196" s="42"/>
      <c r="C196" s="43"/>
      <c r="D196" s="221" t="s">
        <v>157</v>
      </c>
      <c r="E196" s="43"/>
      <c r="F196" s="222" t="s">
        <v>722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157</v>
      </c>
      <c r="AU196" s="20" t="s">
        <v>88</v>
      </c>
    </row>
    <row r="197" s="2" customFormat="1" ht="24.15" customHeight="1">
      <c r="A197" s="41"/>
      <c r="B197" s="42"/>
      <c r="C197" s="260" t="s">
        <v>353</v>
      </c>
      <c r="D197" s="260" t="s">
        <v>220</v>
      </c>
      <c r="E197" s="261" t="s">
        <v>723</v>
      </c>
      <c r="F197" s="262" t="s">
        <v>724</v>
      </c>
      <c r="G197" s="263" t="s">
        <v>327</v>
      </c>
      <c r="H197" s="264">
        <v>2</v>
      </c>
      <c r="I197" s="265"/>
      <c r="J197" s="266">
        <f>ROUND(I197*H197,2)</f>
        <v>0</v>
      </c>
      <c r="K197" s="262" t="s">
        <v>154</v>
      </c>
      <c r="L197" s="267"/>
      <c r="M197" s="268" t="s">
        <v>19</v>
      </c>
      <c r="N197" s="269" t="s">
        <v>49</v>
      </c>
      <c r="O197" s="87"/>
      <c r="P197" s="217">
        <f>O197*H197</f>
        <v>0</v>
      </c>
      <c r="Q197" s="217">
        <v>0.070000000000000007</v>
      </c>
      <c r="R197" s="217">
        <f>Q197*H197</f>
        <v>0.14000000000000001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207</v>
      </c>
      <c r="AT197" s="219" t="s">
        <v>220</v>
      </c>
      <c r="AU197" s="219" t="s">
        <v>88</v>
      </c>
      <c r="AY197" s="20" t="s">
        <v>148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155</v>
      </c>
      <c r="BM197" s="219" t="s">
        <v>725</v>
      </c>
    </row>
    <row r="198" s="2" customFormat="1" ht="24.15" customHeight="1">
      <c r="A198" s="41"/>
      <c r="B198" s="42"/>
      <c r="C198" s="208" t="s">
        <v>365</v>
      </c>
      <c r="D198" s="208" t="s">
        <v>150</v>
      </c>
      <c r="E198" s="209" t="s">
        <v>726</v>
      </c>
      <c r="F198" s="210" t="s">
        <v>727</v>
      </c>
      <c r="G198" s="211" t="s">
        <v>327</v>
      </c>
      <c r="H198" s="212">
        <v>2</v>
      </c>
      <c r="I198" s="213"/>
      <c r="J198" s="214">
        <f>ROUND(I198*H198,2)</f>
        <v>0</v>
      </c>
      <c r="K198" s="210" t="s">
        <v>154</v>
      </c>
      <c r="L198" s="47"/>
      <c r="M198" s="215" t="s">
        <v>19</v>
      </c>
      <c r="N198" s="216" t="s">
        <v>49</v>
      </c>
      <c r="O198" s="87"/>
      <c r="P198" s="217">
        <f>O198*H198</f>
        <v>0</v>
      </c>
      <c r="Q198" s="217">
        <v>0.030758000000000001</v>
      </c>
      <c r="R198" s="217">
        <f>Q198*H198</f>
        <v>0.061516000000000001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155</v>
      </c>
      <c r="AT198" s="219" t="s">
        <v>150</v>
      </c>
      <c r="AU198" s="219" t="s">
        <v>88</v>
      </c>
      <c r="AY198" s="20" t="s">
        <v>148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86</v>
      </c>
      <c r="BK198" s="220">
        <f>ROUND(I198*H198,2)</f>
        <v>0</v>
      </c>
      <c r="BL198" s="20" t="s">
        <v>155</v>
      </c>
      <c r="BM198" s="219" t="s">
        <v>728</v>
      </c>
    </row>
    <row r="199" s="2" customFormat="1">
      <c r="A199" s="41"/>
      <c r="B199" s="42"/>
      <c r="C199" s="43"/>
      <c r="D199" s="221" t="s">
        <v>157</v>
      </c>
      <c r="E199" s="43"/>
      <c r="F199" s="222" t="s">
        <v>729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157</v>
      </c>
      <c r="AU199" s="20" t="s">
        <v>88</v>
      </c>
    </row>
    <row r="200" s="2" customFormat="1" ht="24.15" customHeight="1">
      <c r="A200" s="41"/>
      <c r="B200" s="42"/>
      <c r="C200" s="260" t="s">
        <v>371</v>
      </c>
      <c r="D200" s="260" t="s">
        <v>220</v>
      </c>
      <c r="E200" s="261" t="s">
        <v>730</v>
      </c>
      <c r="F200" s="262" t="s">
        <v>731</v>
      </c>
      <c r="G200" s="263" t="s">
        <v>327</v>
      </c>
      <c r="H200" s="264">
        <v>2</v>
      </c>
      <c r="I200" s="265"/>
      <c r="J200" s="266">
        <f>ROUND(I200*H200,2)</f>
        <v>0</v>
      </c>
      <c r="K200" s="262" t="s">
        <v>154</v>
      </c>
      <c r="L200" s="267"/>
      <c r="M200" s="268" t="s">
        <v>19</v>
      </c>
      <c r="N200" s="269" t="s">
        <v>49</v>
      </c>
      <c r="O200" s="87"/>
      <c r="P200" s="217">
        <f>O200*H200</f>
        <v>0</v>
      </c>
      <c r="Q200" s="217">
        <v>0.155</v>
      </c>
      <c r="R200" s="217">
        <f>Q200*H200</f>
        <v>0.31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207</v>
      </c>
      <c r="AT200" s="219" t="s">
        <v>220</v>
      </c>
      <c r="AU200" s="219" t="s">
        <v>88</v>
      </c>
      <c r="AY200" s="20" t="s">
        <v>148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155</v>
      </c>
      <c r="BM200" s="219" t="s">
        <v>732</v>
      </c>
    </row>
    <row r="201" s="2" customFormat="1" ht="24.15" customHeight="1">
      <c r="A201" s="41"/>
      <c r="B201" s="42"/>
      <c r="C201" s="208" t="s">
        <v>376</v>
      </c>
      <c r="D201" s="208" t="s">
        <v>150</v>
      </c>
      <c r="E201" s="209" t="s">
        <v>733</v>
      </c>
      <c r="F201" s="210" t="s">
        <v>734</v>
      </c>
      <c r="G201" s="211" t="s">
        <v>327</v>
      </c>
      <c r="H201" s="212">
        <v>2</v>
      </c>
      <c r="I201" s="213"/>
      <c r="J201" s="214">
        <f>ROUND(I201*H201,2)</f>
        <v>0</v>
      </c>
      <c r="K201" s="210" t="s">
        <v>154</v>
      </c>
      <c r="L201" s="47"/>
      <c r="M201" s="215" t="s">
        <v>19</v>
      </c>
      <c r="N201" s="216" t="s">
        <v>49</v>
      </c>
      <c r="O201" s="87"/>
      <c r="P201" s="217">
        <f>O201*H201</f>
        <v>0</v>
      </c>
      <c r="Q201" s="217">
        <v>0.030758000000000001</v>
      </c>
      <c r="R201" s="217">
        <f>Q201*H201</f>
        <v>0.061516000000000001</v>
      </c>
      <c r="S201" s="217">
        <v>0</v>
      </c>
      <c r="T201" s="218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9" t="s">
        <v>155</v>
      </c>
      <c r="AT201" s="219" t="s">
        <v>150</v>
      </c>
      <c r="AU201" s="219" t="s">
        <v>88</v>
      </c>
      <c r="AY201" s="20" t="s">
        <v>148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0" t="s">
        <v>86</v>
      </c>
      <c r="BK201" s="220">
        <f>ROUND(I201*H201,2)</f>
        <v>0</v>
      </c>
      <c r="BL201" s="20" t="s">
        <v>155</v>
      </c>
      <c r="BM201" s="219" t="s">
        <v>735</v>
      </c>
    </row>
    <row r="202" s="2" customFormat="1">
      <c r="A202" s="41"/>
      <c r="B202" s="42"/>
      <c r="C202" s="43"/>
      <c r="D202" s="221" t="s">
        <v>157</v>
      </c>
      <c r="E202" s="43"/>
      <c r="F202" s="222" t="s">
        <v>736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157</v>
      </c>
      <c r="AU202" s="20" t="s">
        <v>88</v>
      </c>
    </row>
    <row r="203" s="2" customFormat="1" ht="24.15" customHeight="1">
      <c r="A203" s="41"/>
      <c r="B203" s="42"/>
      <c r="C203" s="260" t="s">
        <v>381</v>
      </c>
      <c r="D203" s="260" t="s">
        <v>220</v>
      </c>
      <c r="E203" s="261" t="s">
        <v>737</v>
      </c>
      <c r="F203" s="262" t="s">
        <v>738</v>
      </c>
      <c r="G203" s="263" t="s">
        <v>327</v>
      </c>
      <c r="H203" s="264">
        <v>2</v>
      </c>
      <c r="I203" s="265"/>
      <c r="J203" s="266">
        <f>ROUND(I203*H203,2)</f>
        <v>0</v>
      </c>
      <c r="K203" s="262" t="s">
        <v>154</v>
      </c>
      <c r="L203" s="267"/>
      <c r="M203" s="268" t="s">
        <v>19</v>
      </c>
      <c r="N203" s="269" t="s">
        <v>49</v>
      </c>
      <c r="O203" s="87"/>
      <c r="P203" s="217">
        <f>O203*H203</f>
        <v>0</v>
      </c>
      <c r="Q203" s="217">
        <v>0.17000000000000001</v>
      </c>
      <c r="R203" s="217">
        <f>Q203*H203</f>
        <v>0.34000000000000002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207</v>
      </c>
      <c r="AT203" s="219" t="s">
        <v>220</v>
      </c>
      <c r="AU203" s="219" t="s">
        <v>88</v>
      </c>
      <c r="AY203" s="20" t="s">
        <v>148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155</v>
      </c>
      <c r="BM203" s="219" t="s">
        <v>739</v>
      </c>
    </row>
    <row r="204" s="2" customFormat="1" ht="24.15" customHeight="1">
      <c r="A204" s="41"/>
      <c r="B204" s="42"/>
      <c r="C204" s="208" t="s">
        <v>386</v>
      </c>
      <c r="D204" s="208" t="s">
        <v>150</v>
      </c>
      <c r="E204" s="209" t="s">
        <v>740</v>
      </c>
      <c r="F204" s="210" t="s">
        <v>741</v>
      </c>
      <c r="G204" s="211" t="s">
        <v>327</v>
      </c>
      <c r="H204" s="212">
        <v>2</v>
      </c>
      <c r="I204" s="213"/>
      <c r="J204" s="214">
        <f>ROUND(I204*H204,2)</f>
        <v>0</v>
      </c>
      <c r="K204" s="210" t="s">
        <v>154</v>
      </c>
      <c r="L204" s="47"/>
      <c r="M204" s="215" t="s">
        <v>19</v>
      </c>
      <c r="N204" s="216" t="s">
        <v>49</v>
      </c>
      <c r="O204" s="87"/>
      <c r="P204" s="217">
        <f>O204*H204</f>
        <v>0</v>
      </c>
      <c r="Q204" s="217">
        <v>0.217338</v>
      </c>
      <c r="R204" s="217">
        <f>Q204*H204</f>
        <v>0.43467600000000001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155</v>
      </c>
      <c r="AT204" s="219" t="s">
        <v>150</v>
      </c>
      <c r="AU204" s="219" t="s">
        <v>88</v>
      </c>
      <c r="AY204" s="20" t="s">
        <v>148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155</v>
      </c>
      <c r="BM204" s="219" t="s">
        <v>742</v>
      </c>
    </row>
    <row r="205" s="2" customFormat="1">
      <c r="A205" s="41"/>
      <c r="B205" s="42"/>
      <c r="C205" s="43"/>
      <c r="D205" s="221" t="s">
        <v>157</v>
      </c>
      <c r="E205" s="43"/>
      <c r="F205" s="222" t="s">
        <v>743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157</v>
      </c>
      <c r="AU205" s="20" t="s">
        <v>88</v>
      </c>
    </row>
    <row r="206" s="2" customFormat="1" ht="24.15" customHeight="1">
      <c r="A206" s="41"/>
      <c r="B206" s="42"/>
      <c r="C206" s="260" t="s">
        <v>392</v>
      </c>
      <c r="D206" s="260" t="s">
        <v>220</v>
      </c>
      <c r="E206" s="261" t="s">
        <v>744</v>
      </c>
      <c r="F206" s="262" t="s">
        <v>745</v>
      </c>
      <c r="G206" s="263" t="s">
        <v>327</v>
      </c>
      <c r="H206" s="264">
        <v>2</v>
      </c>
      <c r="I206" s="265"/>
      <c r="J206" s="266">
        <f>ROUND(I206*H206,2)</f>
        <v>0</v>
      </c>
      <c r="K206" s="262" t="s">
        <v>154</v>
      </c>
      <c r="L206" s="267"/>
      <c r="M206" s="268" t="s">
        <v>19</v>
      </c>
      <c r="N206" s="269" t="s">
        <v>49</v>
      </c>
      <c r="O206" s="87"/>
      <c r="P206" s="217">
        <f>O206*H206</f>
        <v>0</v>
      </c>
      <c r="Q206" s="217">
        <v>0.108</v>
      </c>
      <c r="R206" s="217">
        <f>Q206*H206</f>
        <v>0.216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207</v>
      </c>
      <c r="AT206" s="219" t="s">
        <v>220</v>
      </c>
      <c r="AU206" s="219" t="s">
        <v>88</v>
      </c>
      <c r="AY206" s="20" t="s">
        <v>148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155</v>
      </c>
      <c r="BM206" s="219" t="s">
        <v>746</v>
      </c>
    </row>
    <row r="207" s="2" customFormat="1" ht="16.5" customHeight="1">
      <c r="A207" s="41"/>
      <c r="B207" s="42"/>
      <c r="C207" s="260" t="s">
        <v>399</v>
      </c>
      <c r="D207" s="260" t="s">
        <v>220</v>
      </c>
      <c r="E207" s="261" t="s">
        <v>747</v>
      </c>
      <c r="F207" s="262" t="s">
        <v>748</v>
      </c>
      <c r="G207" s="263" t="s">
        <v>327</v>
      </c>
      <c r="H207" s="264">
        <v>2</v>
      </c>
      <c r="I207" s="265"/>
      <c r="J207" s="266">
        <f>ROUND(I207*H207,2)</f>
        <v>0</v>
      </c>
      <c r="K207" s="262" t="s">
        <v>154</v>
      </c>
      <c r="L207" s="267"/>
      <c r="M207" s="268" t="s">
        <v>19</v>
      </c>
      <c r="N207" s="269" t="s">
        <v>49</v>
      </c>
      <c r="O207" s="87"/>
      <c r="P207" s="217">
        <f>O207*H207</f>
        <v>0</v>
      </c>
      <c r="Q207" s="217">
        <v>0.0071999999999999998</v>
      </c>
      <c r="R207" s="217">
        <f>Q207*H207</f>
        <v>0.0144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207</v>
      </c>
      <c r="AT207" s="219" t="s">
        <v>220</v>
      </c>
      <c r="AU207" s="219" t="s">
        <v>88</v>
      </c>
      <c r="AY207" s="20" t="s">
        <v>148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0" t="s">
        <v>86</v>
      </c>
      <c r="BK207" s="220">
        <f>ROUND(I207*H207,2)</f>
        <v>0</v>
      </c>
      <c r="BL207" s="20" t="s">
        <v>155</v>
      </c>
      <c r="BM207" s="219" t="s">
        <v>749</v>
      </c>
    </row>
    <row r="208" s="2" customFormat="1" ht="24.15" customHeight="1">
      <c r="A208" s="41"/>
      <c r="B208" s="42"/>
      <c r="C208" s="208" t="s">
        <v>404</v>
      </c>
      <c r="D208" s="208" t="s">
        <v>150</v>
      </c>
      <c r="E208" s="209" t="s">
        <v>750</v>
      </c>
      <c r="F208" s="210" t="s">
        <v>751</v>
      </c>
      <c r="G208" s="211" t="s">
        <v>327</v>
      </c>
      <c r="H208" s="212">
        <v>2</v>
      </c>
      <c r="I208" s="213"/>
      <c r="J208" s="214">
        <f>ROUND(I208*H208,2)</f>
        <v>0</v>
      </c>
      <c r="K208" s="210" t="s">
        <v>154</v>
      </c>
      <c r="L208" s="47"/>
      <c r="M208" s="215" t="s">
        <v>19</v>
      </c>
      <c r="N208" s="216" t="s">
        <v>49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0.10000000000000001</v>
      </c>
      <c r="T208" s="218">
        <f>S208*H208</f>
        <v>0.20000000000000001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155</v>
      </c>
      <c r="AT208" s="219" t="s">
        <v>150</v>
      </c>
      <c r="AU208" s="219" t="s">
        <v>88</v>
      </c>
      <c r="AY208" s="20" t="s">
        <v>148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155</v>
      </c>
      <c r="BM208" s="219" t="s">
        <v>752</v>
      </c>
    </row>
    <row r="209" s="2" customFormat="1">
      <c r="A209" s="41"/>
      <c r="B209" s="42"/>
      <c r="C209" s="43"/>
      <c r="D209" s="221" t="s">
        <v>157</v>
      </c>
      <c r="E209" s="43"/>
      <c r="F209" s="222" t="s">
        <v>753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157</v>
      </c>
      <c r="AU209" s="20" t="s">
        <v>88</v>
      </c>
    </row>
    <row r="210" s="2" customFormat="1" ht="33" customHeight="1">
      <c r="A210" s="41"/>
      <c r="B210" s="42"/>
      <c r="C210" s="208" t="s">
        <v>408</v>
      </c>
      <c r="D210" s="208" t="s">
        <v>150</v>
      </c>
      <c r="E210" s="209" t="s">
        <v>754</v>
      </c>
      <c r="F210" s="210" t="s">
        <v>755</v>
      </c>
      <c r="G210" s="211" t="s">
        <v>153</v>
      </c>
      <c r="H210" s="212">
        <v>1</v>
      </c>
      <c r="I210" s="213"/>
      <c r="J210" s="214">
        <f>ROUND(I210*H210,2)</f>
        <v>0</v>
      </c>
      <c r="K210" s="210" t="s">
        <v>154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1.9199999999999999</v>
      </c>
      <c r="T210" s="218">
        <f>S210*H210</f>
        <v>1.9199999999999999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155</v>
      </c>
      <c r="AT210" s="219" t="s">
        <v>150</v>
      </c>
      <c r="AU210" s="219" t="s">
        <v>88</v>
      </c>
      <c r="AY210" s="20" t="s">
        <v>148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155</v>
      </c>
      <c r="BM210" s="219" t="s">
        <v>756</v>
      </c>
    </row>
    <row r="211" s="2" customFormat="1">
      <c r="A211" s="41"/>
      <c r="B211" s="42"/>
      <c r="C211" s="43"/>
      <c r="D211" s="221" t="s">
        <v>157</v>
      </c>
      <c r="E211" s="43"/>
      <c r="F211" s="222" t="s">
        <v>757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157</v>
      </c>
      <c r="AU211" s="20" t="s">
        <v>88</v>
      </c>
    </row>
    <row r="212" s="12" customFormat="1" ht="22.8" customHeight="1">
      <c r="A212" s="12"/>
      <c r="B212" s="192"/>
      <c r="C212" s="193"/>
      <c r="D212" s="194" t="s">
        <v>77</v>
      </c>
      <c r="E212" s="206" t="s">
        <v>212</v>
      </c>
      <c r="F212" s="206" t="s">
        <v>538</v>
      </c>
      <c r="G212" s="193"/>
      <c r="H212" s="193"/>
      <c r="I212" s="196"/>
      <c r="J212" s="207">
        <f>BK212</f>
        <v>0</v>
      </c>
      <c r="K212" s="193"/>
      <c r="L212" s="198"/>
      <c r="M212" s="199"/>
      <c r="N212" s="200"/>
      <c r="O212" s="200"/>
      <c r="P212" s="201">
        <f>SUM(P213:P223)</f>
        <v>0</v>
      </c>
      <c r="Q212" s="200"/>
      <c r="R212" s="201">
        <f>SUM(R213:R223)</f>
        <v>0.62532821999999999</v>
      </c>
      <c r="S212" s="200"/>
      <c r="T212" s="202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3" t="s">
        <v>86</v>
      </c>
      <c r="AT212" s="204" t="s">
        <v>77</v>
      </c>
      <c r="AU212" s="204" t="s">
        <v>86</v>
      </c>
      <c r="AY212" s="203" t="s">
        <v>148</v>
      </c>
      <c r="BK212" s="205">
        <f>SUM(BK213:BK223)</f>
        <v>0</v>
      </c>
    </row>
    <row r="213" s="2" customFormat="1" ht="44.25" customHeight="1">
      <c r="A213" s="41"/>
      <c r="B213" s="42"/>
      <c r="C213" s="208" t="s">
        <v>413</v>
      </c>
      <c r="D213" s="208" t="s">
        <v>150</v>
      </c>
      <c r="E213" s="209" t="s">
        <v>758</v>
      </c>
      <c r="F213" s="210" t="s">
        <v>759</v>
      </c>
      <c r="G213" s="211" t="s">
        <v>215</v>
      </c>
      <c r="H213" s="212">
        <v>4</v>
      </c>
      <c r="I213" s="213"/>
      <c r="J213" s="214">
        <f>ROUND(I213*H213,2)</f>
        <v>0</v>
      </c>
      <c r="K213" s="210" t="s">
        <v>154</v>
      </c>
      <c r="L213" s="47"/>
      <c r="M213" s="215" t="s">
        <v>19</v>
      </c>
      <c r="N213" s="216" t="s">
        <v>49</v>
      </c>
      <c r="O213" s="87"/>
      <c r="P213" s="217">
        <f>O213*H213</f>
        <v>0</v>
      </c>
      <c r="Q213" s="217">
        <v>0.11518752</v>
      </c>
      <c r="R213" s="217">
        <f>Q213*H213</f>
        <v>0.46075008000000001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155</v>
      </c>
      <c r="AT213" s="219" t="s">
        <v>150</v>
      </c>
      <c r="AU213" s="219" t="s">
        <v>88</v>
      </c>
      <c r="AY213" s="20" t="s">
        <v>148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86</v>
      </c>
      <c r="BK213" s="220">
        <f>ROUND(I213*H213,2)</f>
        <v>0</v>
      </c>
      <c r="BL213" s="20" t="s">
        <v>155</v>
      </c>
      <c r="BM213" s="219" t="s">
        <v>760</v>
      </c>
    </row>
    <row r="214" s="2" customFormat="1">
      <c r="A214" s="41"/>
      <c r="B214" s="42"/>
      <c r="C214" s="43"/>
      <c r="D214" s="221" t="s">
        <v>157</v>
      </c>
      <c r="E214" s="43"/>
      <c r="F214" s="222" t="s">
        <v>761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157</v>
      </c>
      <c r="AU214" s="20" t="s">
        <v>88</v>
      </c>
    </row>
    <row r="215" s="13" customFormat="1">
      <c r="A215" s="13"/>
      <c r="B215" s="226"/>
      <c r="C215" s="227"/>
      <c r="D215" s="228" t="s">
        <v>159</v>
      </c>
      <c r="E215" s="229" t="s">
        <v>19</v>
      </c>
      <c r="F215" s="230" t="s">
        <v>641</v>
      </c>
      <c r="G215" s="227"/>
      <c r="H215" s="231">
        <v>4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159</v>
      </c>
      <c r="AU215" s="237" t="s">
        <v>88</v>
      </c>
      <c r="AV215" s="13" t="s">
        <v>88</v>
      </c>
      <c r="AW215" s="13" t="s">
        <v>37</v>
      </c>
      <c r="AX215" s="13" t="s">
        <v>86</v>
      </c>
      <c r="AY215" s="237" t="s">
        <v>148</v>
      </c>
    </row>
    <row r="216" s="2" customFormat="1" ht="16.5" customHeight="1">
      <c r="A216" s="41"/>
      <c r="B216" s="42"/>
      <c r="C216" s="260" t="s">
        <v>417</v>
      </c>
      <c r="D216" s="260" t="s">
        <v>220</v>
      </c>
      <c r="E216" s="261" t="s">
        <v>762</v>
      </c>
      <c r="F216" s="262" t="s">
        <v>763</v>
      </c>
      <c r="G216" s="263" t="s">
        <v>215</v>
      </c>
      <c r="H216" s="264">
        <v>4.0800000000000001</v>
      </c>
      <c r="I216" s="265"/>
      <c r="J216" s="266">
        <f>ROUND(I216*H216,2)</f>
        <v>0</v>
      </c>
      <c r="K216" s="262" t="s">
        <v>154</v>
      </c>
      <c r="L216" s="267"/>
      <c r="M216" s="268" t="s">
        <v>19</v>
      </c>
      <c r="N216" s="269" t="s">
        <v>49</v>
      </c>
      <c r="O216" s="87"/>
      <c r="P216" s="217">
        <f>O216*H216</f>
        <v>0</v>
      </c>
      <c r="Q216" s="217">
        <v>0.040000000000000001</v>
      </c>
      <c r="R216" s="217">
        <f>Q216*H216</f>
        <v>0.16320000000000001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207</v>
      </c>
      <c r="AT216" s="219" t="s">
        <v>220</v>
      </c>
      <c r="AU216" s="219" t="s">
        <v>88</v>
      </c>
      <c r="AY216" s="20" t="s">
        <v>148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86</v>
      </c>
      <c r="BK216" s="220">
        <f>ROUND(I216*H216,2)</f>
        <v>0</v>
      </c>
      <c r="BL216" s="20" t="s">
        <v>155</v>
      </c>
      <c r="BM216" s="219" t="s">
        <v>764</v>
      </c>
    </row>
    <row r="217" s="13" customFormat="1">
      <c r="A217" s="13"/>
      <c r="B217" s="226"/>
      <c r="C217" s="227"/>
      <c r="D217" s="228" t="s">
        <v>159</v>
      </c>
      <c r="E217" s="227"/>
      <c r="F217" s="230" t="s">
        <v>765</v>
      </c>
      <c r="G217" s="227"/>
      <c r="H217" s="231">
        <v>4.0800000000000001</v>
      </c>
      <c r="I217" s="232"/>
      <c r="J217" s="227"/>
      <c r="K217" s="227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159</v>
      </c>
      <c r="AU217" s="237" t="s">
        <v>88</v>
      </c>
      <c r="AV217" s="13" t="s">
        <v>88</v>
      </c>
      <c r="AW217" s="13" t="s">
        <v>4</v>
      </c>
      <c r="AX217" s="13" t="s">
        <v>86</v>
      </c>
      <c r="AY217" s="237" t="s">
        <v>148</v>
      </c>
    </row>
    <row r="218" s="2" customFormat="1" ht="55.5" customHeight="1">
      <c r="A218" s="41"/>
      <c r="B218" s="42"/>
      <c r="C218" s="208" t="s">
        <v>422</v>
      </c>
      <c r="D218" s="208" t="s">
        <v>150</v>
      </c>
      <c r="E218" s="209" t="s">
        <v>766</v>
      </c>
      <c r="F218" s="210" t="s">
        <v>767</v>
      </c>
      <c r="G218" s="211" t="s">
        <v>215</v>
      </c>
      <c r="H218" s="212">
        <v>12</v>
      </c>
      <c r="I218" s="213"/>
      <c r="J218" s="214">
        <f>ROUND(I218*H218,2)</f>
        <v>0</v>
      </c>
      <c r="K218" s="210" t="s">
        <v>154</v>
      </c>
      <c r="L218" s="47"/>
      <c r="M218" s="215" t="s">
        <v>19</v>
      </c>
      <c r="N218" s="216" t="s">
        <v>49</v>
      </c>
      <c r="O218" s="87"/>
      <c r="P218" s="217">
        <f>O218*H218</f>
        <v>0</v>
      </c>
      <c r="Q218" s="217">
        <v>0.0001132</v>
      </c>
      <c r="R218" s="217">
        <f>Q218*H218</f>
        <v>0.0013584000000000001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155</v>
      </c>
      <c r="AT218" s="219" t="s">
        <v>150</v>
      </c>
      <c r="AU218" s="219" t="s">
        <v>88</v>
      </c>
      <c r="AY218" s="20" t="s">
        <v>148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155</v>
      </c>
      <c r="BM218" s="219" t="s">
        <v>768</v>
      </c>
    </row>
    <row r="219" s="2" customFormat="1">
      <c r="A219" s="41"/>
      <c r="B219" s="42"/>
      <c r="C219" s="43"/>
      <c r="D219" s="221" t="s">
        <v>157</v>
      </c>
      <c r="E219" s="43"/>
      <c r="F219" s="222" t="s">
        <v>769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157</v>
      </c>
      <c r="AU219" s="20" t="s">
        <v>88</v>
      </c>
    </row>
    <row r="220" s="13" customFormat="1">
      <c r="A220" s="13"/>
      <c r="B220" s="226"/>
      <c r="C220" s="227"/>
      <c r="D220" s="228" t="s">
        <v>159</v>
      </c>
      <c r="E220" s="229" t="s">
        <v>19</v>
      </c>
      <c r="F220" s="230" t="s">
        <v>770</v>
      </c>
      <c r="G220" s="227"/>
      <c r="H220" s="231">
        <v>12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159</v>
      </c>
      <c r="AU220" s="237" t="s">
        <v>88</v>
      </c>
      <c r="AV220" s="13" t="s">
        <v>88</v>
      </c>
      <c r="AW220" s="13" t="s">
        <v>37</v>
      </c>
      <c r="AX220" s="13" t="s">
        <v>86</v>
      </c>
      <c r="AY220" s="237" t="s">
        <v>148</v>
      </c>
    </row>
    <row r="221" s="2" customFormat="1" ht="24.15" customHeight="1">
      <c r="A221" s="41"/>
      <c r="B221" s="42"/>
      <c r="C221" s="208" t="s">
        <v>426</v>
      </c>
      <c r="D221" s="208" t="s">
        <v>150</v>
      </c>
      <c r="E221" s="209" t="s">
        <v>771</v>
      </c>
      <c r="F221" s="210" t="s">
        <v>772</v>
      </c>
      <c r="G221" s="211" t="s">
        <v>215</v>
      </c>
      <c r="H221" s="212">
        <v>12</v>
      </c>
      <c r="I221" s="213"/>
      <c r="J221" s="214">
        <f>ROUND(I221*H221,2)</f>
        <v>0</v>
      </c>
      <c r="K221" s="210" t="s">
        <v>154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1.6449999999999999E-06</v>
      </c>
      <c r="R221" s="217">
        <f>Q221*H221</f>
        <v>1.9739999999999997E-05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155</v>
      </c>
      <c r="AT221" s="219" t="s">
        <v>150</v>
      </c>
      <c r="AU221" s="219" t="s">
        <v>88</v>
      </c>
      <c r="AY221" s="20" t="s">
        <v>148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155</v>
      </c>
      <c r="BM221" s="219" t="s">
        <v>773</v>
      </c>
    </row>
    <row r="222" s="2" customFormat="1">
      <c r="A222" s="41"/>
      <c r="B222" s="42"/>
      <c r="C222" s="43"/>
      <c r="D222" s="221" t="s">
        <v>157</v>
      </c>
      <c r="E222" s="43"/>
      <c r="F222" s="222" t="s">
        <v>774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157</v>
      </c>
      <c r="AU222" s="20" t="s">
        <v>88</v>
      </c>
    </row>
    <row r="223" s="13" customFormat="1">
      <c r="A223" s="13"/>
      <c r="B223" s="226"/>
      <c r="C223" s="227"/>
      <c r="D223" s="228" t="s">
        <v>159</v>
      </c>
      <c r="E223" s="229" t="s">
        <v>19</v>
      </c>
      <c r="F223" s="230" t="s">
        <v>770</v>
      </c>
      <c r="G223" s="227"/>
      <c r="H223" s="231">
        <v>12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159</v>
      </c>
      <c r="AU223" s="237" t="s">
        <v>88</v>
      </c>
      <c r="AV223" s="13" t="s">
        <v>88</v>
      </c>
      <c r="AW223" s="13" t="s">
        <v>37</v>
      </c>
      <c r="AX223" s="13" t="s">
        <v>86</v>
      </c>
      <c r="AY223" s="237" t="s">
        <v>148</v>
      </c>
    </row>
    <row r="224" s="12" customFormat="1" ht="22.8" customHeight="1">
      <c r="A224" s="12"/>
      <c r="B224" s="192"/>
      <c r="C224" s="193"/>
      <c r="D224" s="194" t="s">
        <v>77</v>
      </c>
      <c r="E224" s="206" t="s">
        <v>545</v>
      </c>
      <c r="F224" s="206" t="s">
        <v>546</v>
      </c>
      <c r="G224" s="193"/>
      <c r="H224" s="193"/>
      <c r="I224" s="196"/>
      <c r="J224" s="207">
        <f>BK224</f>
        <v>0</v>
      </c>
      <c r="K224" s="193"/>
      <c r="L224" s="198"/>
      <c r="M224" s="199"/>
      <c r="N224" s="200"/>
      <c r="O224" s="200"/>
      <c r="P224" s="201">
        <f>SUM(P225:P238)</f>
        <v>0</v>
      </c>
      <c r="Q224" s="200"/>
      <c r="R224" s="201">
        <f>SUM(R225:R238)</f>
        <v>0</v>
      </c>
      <c r="S224" s="200"/>
      <c r="T224" s="202">
        <f>SUM(T225:T238)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3" t="s">
        <v>86</v>
      </c>
      <c r="AT224" s="204" t="s">
        <v>77</v>
      </c>
      <c r="AU224" s="204" t="s">
        <v>86</v>
      </c>
      <c r="AY224" s="203" t="s">
        <v>148</v>
      </c>
      <c r="BK224" s="205">
        <f>SUM(BK225:BK238)</f>
        <v>0</v>
      </c>
    </row>
    <row r="225" s="2" customFormat="1" ht="37.8" customHeight="1">
      <c r="A225" s="41"/>
      <c r="B225" s="42"/>
      <c r="C225" s="208" t="s">
        <v>431</v>
      </c>
      <c r="D225" s="208" t="s">
        <v>150</v>
      </c>
      <c r="E225" s="209" t="s">
        <v>553</v>
      </c>
      <c r="F225" s="210" t="s">
        <v>554</v>
      </c>
      <c r="G225" s="211" t="s">
        <v>223</v>
      </c>
      <c r="H225" s="212">
        <v>6.0499999999999998</v>
      </c>
      <c r="I225" s="213"/>
      <c r="J225" s="214">
        <f>ROUND(I225*H225,2)</f>
        <v>0</v>
      </c>
      <c r="K225" s="210" t="s">
        <v>154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155</v>
      </c>
      <c r="AT225" s="219" t="s">
        <v>150</v>
      </c>
      <c r="AU225" s="219" t="s">
        <v>88</v>
      </c>
      <c r="AY225" s="20" t="s">
        <v>148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155</v>
      </c>
      <c r="BM225" s="219" t="s">
        <v>775</v>
      </c>
    </row>
    <row r="226" s="2" customFormat="1">
      <c r="A226" s="41"/>
      <c r="B226" s="42"/>
      <c r="C226" s="43"/>
      <c r="D226" s="221" t="s">
        <v>157</v>
      </c>
      <c r="E226" s="43"/>
      <c r="F226" s="222" t="s">
        <v>556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157</v>
      </c>
      <c r="AU226" s="20" t="s">
        <v>88</v>
      </c>
    </row>
    <row r="227" s="2" customFormat="1" ht="37.8" customHeight="1">
      <c r="A227" s="41"/>
      <c r="B227" s="42"/>
      <c r="C227" s="208" t="s">
        <v>436</v>
      </c>
      <c r="D227" s="208" t="s">
        <v>150</v>
      </c>
      <c r="E227" s="209" t="s">
        <v>558</v>
      </c>
      <c r="F227" s="210" t="s">
        <v>559</v>
      </c>
      <c r="G227" s="211" t="s">
        <v>223</v>
      </c>
      <c r="H227" s="212">
        <v>12.1</v>
      </c>
      <c r="I227" s="213"/>
      <c r="J227" s="214">
        <f>ROUND(I227*H227,2)</f>
        <v>0</v>
      </c>
      <c r="K227" s="210" t="s">
        <v>154</v>
      </c>
      <c r="L227" s="47"/>
      <c r="M227" s="215" t="s">
        <v>19</v>
      </c>
      <c r="N227" s="216" t="s">
        <v>49</v>
      </c>
      <c r="O227" s="87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9" t="s">
        <v>155</v>
      </c>
      <c r="AT227" s="219" t="s">
        <v>150</v>
      </c>
      <c r="AU227" s="219" t="s">
        <v>88</v>
      </c>
      <c r="AY227" s="20" t="s">
        <v>148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155</v>
      </c>
      <c r="BM227" s="219" t="s">
        <v>776</v>
      </c>
    </row>
    <row r="228" s="2" customFormat="1">
      <c r="A228" s="41"/>
      <c r="B228" s="42"/>
      <c r="C228" s="43"/>
      <c r="D228" s="221" t="s">
        <v>157</v>
      </c>
      <c r="E228" s="43"/>
      <c r="F228" s="222" t="s">
        <v>561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157</v>
      </c>
      <c r="AU228" s="20" t="s">
        <v>88</v>
      </c>
    </row>
    <row r="229" s="13" customFormat="1">
      <c r="A229" s="13"/>
      <c r="B229" s="226"/>
      <c r="C229" s="227"/>
      <c r="D229" s="228" t="s">
        <v>159</v>
      </c>
      <c r="E229" s="227"/>
      <c r="F229" s="230" t="s">
        <v>777</v>
      </c>
      <c r="G229" s="227"/>
      <c r="H229" s="231">
        <v>12.1</v>
      </c>
      <c r="I229" s="232"/>
      <c r="J229" s="227"/>
      <c r="K229" s="227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159</v>
      </c>
      <c r="AU229" s="237" t="s">
        <v>88</v>
      </c>
      <c r="AV229" s="13" t="s">
        <v>88</v>
      </c>
      <c r="AW229" s="13" t="s">
        <v>4</v>
      </c>
      <c r="AX229" s="13" t="s">
        <v>86</v>
      </c>
      <c r="AY229" s="237" t="s">
        <v>148</v>
      </c>
    </row>
    <row r="230" s="2" customFormat="1" ht="44.25" customHeight="1">
      <c r="A230" s="41"/>
      <c r="B230" s="42"/>
      <c r="C230" s="208" t="s">
        <v>441</v>
      </c>
      <c r="D230" s="208" t="s">
        <v>150</v>
      </c>
      <c r="E230" s="209" t="s">
        <v>778</v>
      </c>
      <c r="F230" s="210" t="s">
        <v>270</v>
      </c>
      <c r="G230" s="211" t="s">
        <v>223</v>
      </c>
      <c r="H230" s="212">
        <v>1.5049999999999999</v>
      </c>
      <c r="I230" s="213"/>
      <c r="J230" s="214">
        <f>ROUND(I230*H230,2)</f>
        <v>0</v>
      </c>
      <c r="K230" s="210" t="s">
        <v>154</v>
      </c>
      <c r="L230" s="47"/>
      <c r="M230" s="215" t="s">
        <v>19</v>
      </c>
      <c r="N230" s="216" t="s">
        <v>49</v>
      </c>
      <c r="O230" s="87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155</v>
      </c>
      <c r="AT230" s="219" t="s">
        <v>150</v>
      </c>
      <c r="AU230" s="219" t="s">
        <v>88</v>
      </c>
      <c r="AY230" s="20" t="s">
        <v>148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86</v>
      </c>
      <c r="BK230" s="220">
        <f>ROUND(I230*H230,2)</f>
        <v>0</v>
      </c>
      <c r="BL230" s="20" t="s">
        <v>155</v>
      </c>
      <c r="BM230" s="219" t="s">
        <v>779</v>
      </c>
    </row>
    <row r="231" s="2" customFormat="1">
      <c r="A231" s="41"/>
      <c r="B231" s="42"/>
      <c r="C231" s="43"/>
      <c r="D231" s="221" t="s">
        <v>157</v>
      </c>
      <c r="E231" s="43"/>
      <c r="F231" s="222" t="s">
        <v>780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157</v>
      </c>
      <c r="AU231" s="20" t="s">
        <v>88</v>
      </c>
    </row>
    <row r="232" s="13" customFormat="1">
      <c r="A232" s="13"/>
      <c r="B232" s="226"/>
      <c r="C232" s="227"/>
      <c r="D232" s="228" t="s">
        <v>159</v>
      </c>
      <c r="E232" s="229" t="s">
        <v>19</v>
      </c>
      <c r="F232" s="230" t="s">
        <v>781</v>
      </c>
      <c r="G232" s="227"/>
      <c r="H232" s="231">
        <v>1.5049999999999999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159</v>
      </c>
      <c r="AU232" s="237" t="s">
        <v>88</v>
      </c>
      <c r="AV232" s="13" t="s">
        <v>88</v>
      </c>
      <c r="AW232" s="13" t="s">
        <v>37</v>
      </c>
      <c r="AX232" s="13" t="s">
        <v>86</v>
      </c>
      <c r="AY232" s="237" t="s">
        <v>148</v>
      </c>
    </row>
    <row r="233" s="2" customFormat="1" ht="44.25" customHeight="1">
      <c r="A233" s="41"/>
      <c r="B233" s="42"/>
      <c r="C233" s="208" t="s">
        <v>446</v>
      </c>
      <c r="D233" s="208" t="s">
        <v>150</v>
      </c>
      <c r="E233" s="209" t="s">
        <v>782</v>
      </c>
      <c r="F233" s="210" t="s">
        <v>783</v>
      </c>
      <c r="G233" s="211" t="s">
        <v>223</v>
      </c>
      <c r="H233" s="212">
        <v>2.7400000000000002</v>
      </c>
      <c r="I233" s="213"/>
      <c r="J233" s="214">
        <f>ROUND(I233*H233,2)</f>
        <v>0</v>
      </c>
      <c r="K233" s="210" t="s">
        <v>154</v>
      </c>
      <c r="L233" s="47"/>
      <c r="M233" s="215" t="s">
        <v>19</v>
      </c>
      <c r="N233" s="216" t="s">
        <v>49</v>
      </c>
      <c r="O233" s="87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155</v>
      </c>
      <c r="AT233" s="219" t="s">
        <v>150</v>
      </c>
      <c r="AU233" s="219" t="s">
        <v>88</v>
      </c>
      <c r="AY233" s="20" t="s">
        <v>148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86</v>
      </c>
      <c r="BK233" s="220">
        <f>ROUND(I233*H233,2)</f>
        <v>0</v>
      </c>
      <c r="BL233" s="20" t="s">
        <v>155</v>
      </c>
      <c r="BM233" s="219" t="s">
        <v>784</v>
      </c>
    </row>
    <row r="234" s="2" customFormat="1">
      <c r="A234" s="41"/>
      <c r="B234" s="42"/>
      <c r="C234" s="43"/>
      <c r="D234" s="221" t="s">
        <v>157</v>
      </c>
      <c r="E234" s="43"/>
      <c r="F234" s="222" t="s">
        <v>785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157</v>
      </c>
      <c r="AU234" s="20" t="s">
        <v>88</v>
      </c>
    </row>
    <row r="235" s="13" customFormat="1">
      <c r="A235" s="13"/>
      <c r="B235" s="226"/>
      <c r="C235" s="227"/>
      <c r="D235" s="228" t="s">
        <v>159</v>
      </c>
      <c r="E235" s="229" t="s">
        <v>19</v>
      </c>
      <c r="F235" s="230" t="s">
        <v>786</v>
      </c>
      <c r="G235" s="227"/>
      <c r="H235" s="231">
        <v>2.7400000000000002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159</v>
      </c>
      <c r="AU235" s="237" t="s">
        <v>88</v>
      </c>
      <c r="AV235" s="13" t="s">
        <v>88</v>
      </c>
      <c r="AW235" s="13" t="s">
        <v>37</v>
      </c>
      <c r="AX235" s="13" t="s">
        <v>86</v>
      </c>
      <c r="AY235" s="237" t="s">
        <v>148</v>
      </c>
    </row>
    <row r="236" s="2" customFormat="1" ht="44.25" customHeight="1">
      <c r="A236" s="41"/>
      <c r="B236" s="42"/>
      <c r="C236" s="208" t="s">
        <v>451</v>
      </c>
      <c r="D236" s="208" t="s">
        <v>150</v>
      </c>
      <c r="E236" s="209" t="s">
        <v>787</v>
      </c>
      <c r="F236" s="210" t="s">
        <v>788</v>
      </c>
      <c r="G236" s="211" t="s">
        <v>223</v>
      </c>
      <c r="H236" s="212">
        <v>1.706</v>
      </c>
      <c r="I236" s="213"/>
      <c r="J236" s="214">
        <f>ROUND(I236*H236,2)</f>
        <v>0</v>
      </c>
      <c r="K236" s="210" t="s">
        <v>154</v>
      </c>
      <c r="L236" s="47"/>
      <c r="M236" s="215" t="s">
        <v>19</v>
      </c>
      <c r="N236" s="216" t="s">
        <v>49</v>
      </c>
      <c r="O236" s="87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155</v>
      </c>
      <c r="AT236" s="219" t="s">
        <v>150</v>
      </c>
      <c r="AU236" s="219" t="s">
        <v>88</v>
      </c>
      <c r="AY236" s="20" t="s">
        <v>148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155</v>
      </c>
      <c r="BM236" s="219" t="s">
        <v>789</v>
      </c>
    </row>
    <row r="237" s="2" customFormat="1">
      <c r="A237" s="41"/>
      <c r="B237" s="42"/>
      <c r="C237" s="43"/>
      <c r="D237" s="221" t="s">
        <v>157</v>
      </c>
      <c r="E237" s="43"/>
      <c r="F237" s="222" t="s">
        <v>790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157</v>
      </c>
      <c r="AU237" s="20" t="s">
        <v>88</v>
      </c>
    </row>
    <row r="238" s="13" customFormat="1">
      <c r="A238" s="13"/>
      <c r="B238" s="226"/>
      <c r="C238" s="227"/>
      <c r="D238" s="228" t="s">
        <v>159</v>
      </c>
      <c r="E238" s="229" t="s">
        <v>19</v>
      </c>
      <c r="F238" s="230" t="s">
        <v>791</v>
      </c>
      <c r="G238" s="227"/>
      <c r="H238" s="231">
        <v>1.706</v>
      </c>
      <c r="I238" s="232"/>
      <c r="J238" s="227"/>
      <c r="K238" s="227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159</v>
      </c>
      <c r="AU238" s="237" t="s">
        <v>88</v>
      </c>
      <c r="AV238" s="13" t="s">
        <v>88</v>
      </c>
      <c r="AW238" s="13" t="s">
        <v>37</v>
      </c>
      <c r="AX238" s="13" t="s">
        <v>86</v>
      </c>
      <c r="AY238" s="237" t="s">
        <v>148</v>
      </c>
    </row>
    <row r="239" s="12" customFormat="1" ht="22.8" customHeight="1">
      <c r="A239" s="12"/>
      <c r="B239" s="192"/>
      <c r="C239" s="193"/>
      <c r="D239" s="194" t="s">
        <v>77</v>
      </c>
      <c r="E239" s="206" t="s">
        <v>573</v>
      </c>
      <c r="F239" s="206" t="s">
        <v>574</v>
      </c>
      <c r="G239" s="193"/>
      <c r="H239" s="193"/>
      <c r="I239" s="196"/>
      <c r="J239" s="207">
        <f>BK239</f>
        <v>0</v>
      </c>
      <c r="K239" s="193"/>
      <c r="L239" s="198"/>
      <c r="M239" s="199"/>
      <c r="N239" s="200"/>
      <c r="O239" s="200"/>
      <c r="P239" s="201">
        <f>SUM(P240:P241)</f>
        <v>0</v>
      </c>
      <c r="Q239" s="200"/>
      <c r="R239" s="201">
        <f>SUM(R240:R241)</f>
        <v>0</v>
      </c>
      <c r="S239" s="200"/>
      <c r="T239" s="202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3" t="s">
        <v>86</v>
      </c>
      <c r="AT239" s="204" t="s">
        <v>77</v>
      </c>
      <c r="AU239" s="204" t="s">
        <v>86</v>
      </c>
      <c r="AY239" s="203" t="s">
        <v>148</v>
      </c>
      <c r="BK239" s="205">
        <f>SUM(BK240:BK241)</f>
        <v>0</v>
      </c>
    </row>
    <row r="240" s="2" customFormat="1" ht="49.05" customHeight="1">
      <c r="A240" s="41"/>
      <c r="B240" s="42"/>
      <c r="C240" s="208" t="s">
        <v>455</v>
      </c>
      <c r="D240" s="208" t="s">
        <v>150</v>
      </c>
      <c r="E240" s="209" t="s">
        <v>576</v>
      </c>
      <c r="F240" s="210" t="s">
        <v>577</v>
      </c>
      <c r="G240" s="211" t="s">
        <v>223</v>
      </c>
      <c r="H240" s="212">
        <v>3.907</v>
      </c>
      <c r="I240" s="213"/>
      <c r="J240" s="214">
        <f>ROUND(I240*H240,2)</f>
        <v>0</v>
      </c>
      <c r="K240" s="210" t="s">
        <v>154</v>
      </c>
      <c r="L240" s="47"/>
      <c r="M240" s="215" t="s">
        <v>19</v>
      </c>
      <c r="N240" s="216" t="s">
        <v>49</v>
      </c>
      <c r="O240" s="87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9" t="s">
        <v>155</v>
      </c>
      <c r="AT240" s="219" t="s">
        <v>150</v>
      </c>
      <c r="AU240" s="219" t="s">
        <v>88</v>
      </c>
      <c r="AY240" s="20" t="s">
        <v>148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86</v>
      </c>
      <c r="BK240" s="220">
        <f>ROUND(I240*H240,2)</f>
        <v>0</v>
      </c>
      <c r="BL240" s="20" t="s">
        <v>155</v>
      </c>
      <c r="BM240" s="219" t="s">
        <v>792</v>
      </c>
    </row>
    <row r="241" s="2" customFormat="1">
      <c r="A241" s="41"/>
      <c r="B241" s="42"/>
      <c r="C241" s="43"/>
      <c r="D241" s="221" t="s">
        <v>157</v>
      </c>
      <c r="E241" s="43"/>
      <c r="F241" s="222" t="s">
        <v>579</v>
      </c>
      <c r="G241" s="43"/>
      <c r="H241" s="43"/>
      <c r="I241" s="223"/>
      <c r="J241" s="43"/>
      <c r="K241" s="43"/>
      <c r="L241" s="47"/>
      <c r="M241" s="283"/>
      <c r="N241" s="284"/>
      <c r="O241" s="285"/>
      <c r="P241" s="285"/>
      <c r="Q241" s="285"/>
      <c r="R241" s="285"/>
      <c r="S241" s="285"/>
      <c r="T241" s="286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157</v>
      </c>
      <c r="AU241" s="20" t="s">
        <v>88</v>
      </c>
    </row>
    <row r="242" s="2" customFormat="1" ht="6.96" customHeight="1">
      <c r="A242" s="41"/>
      <c r="B242" s="62"/>
      <c r="C242" s="63"/>
      <c r="D242" s="63"/>
      <c r="E242" s="63"/>
      <c r="F242" s="63"/>
      <c r="G242" s="63"/>
      <c r="H242" s="63"/>
      <c r="I242" s="63"/>
      <c r="J242" s="63"/>
      <c r="K242" s="63"/>
      <c r="L242" s="47"/>
      <c r="M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</row>
  </sheetData>
  <sheetProtection sheet="1" autoFilter="0" formatColumns="0" formatRows="0" objects="1" scenarios="1" spinCount="100000" saltValue="xF2921/MIJZP0WnsP3I4Tzh+o10egxG5Cf3VIKOOY+R/vzNKC+qKav/BSEFKIsOjc6FyebQlwSTkI0pgziwyiw==" hashValue="0SycQfPPJHTagqhPW8NIY1IOMRyMhRrUvV92q+3kpYohkhLc5cmI8VUDLgSvIg7LXPq06TIAzzX6tgphW4Qqjg==" algorithmName="SHA-512" password="CC35"/>
  <autoFilter ref="C88:K24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3107112"/>
    <hyperlink ref="F96" r:id="rId2" display="https://podminky.urs.cz/item/CS_URS_2024_01/113107142"/>
    <hyperlink ref="F99" r:id="rId3" display="https://podminky.urs.cz/item/CS_URS_2024_01/113202111"/>
    <hyperlink ref="F102" r:id="rId4" display="https://podminky.urs.cz/item/CS_URS_2024_01/131251206"/>
    <hyperlink ref="F106" r:id="rId5" display="https://podminky.urs.cz/item/CS_URS_2024_01/132254206"/>
    <hyperlink ref="F112" r:id="rId6" display="https://podminky.urs.cz/item/CS_URS_2024_01/151101101"/>
    <hyperlink ref="F116" r:id="rId7" display="https://podminky.urs.cz/item/CS_URS_2024_01/151101111"/>
    <hyperlink ref="F118" r:id="rId8" display="https://podminky.urs.cz/item/CS_URS_2024_01/162351104"/>
    <hyperlink ref="F122" r:id="rId9" display="https://podminky.urs.cz/item/CS_URS_2024_01/162551108"/>
    <hyperlink ref="F128" r:id="rId10" display="https://podminky.urs.cz/item/CS_URS_2024_01/167151111"/>
    <hyperlink ref="F135" r:id="rId11" display="https://podminky.urs.cz/item/CS_URS_2024_01/171201231"/>
    <hyperlink ref="F139" r:id="rId12" display="https://podminky.urs.cz/item/CS_URS_2024_01/171251201"/>
    <hyperlink ref="F142" r:id="rId13" display="https://podminky.urs.cz/item/CS_URS_2024_01/174151101"/>
    <hyperlink ref="F145" r:id="rId14" display="https://podminky.urs.cz/item/CS_URS_2024_01/175151101"/>
    <hyperlink ref="F154" r:id="rId15" display="https://podminky.urs.cz/item/CS_URS_2024_01/273313611"/>
    <hyperlink ref="F158" r:id="rId16" display="https://podminky.urs.cz/item/CS_URS_2024_01/273362021"/>
    <hyperlink ref="F165" r:id="rId17" display="https://podminky.urs.cz/item/CS_URS_2024_01/451572111"/>
    <hyperlink ref="F172" r:id="rId18" display="https://podminky.urs.cz/item/CS_URS_2024_01/564861111"/>
    <hyperlink ref="F175" r:id="rId19" display="https://podminky.urs.cz/item/CS_URS_2024_01/565135101"/>
    <hyperlink ref="F178" r:id="rId20" display="https://podminky.urs.cz/item/CS_URS_2024_01/573211109"/>
    <hyperlink ref="F181" r:id="rId21" display="https://podminky.urs.cz/item/CS_URS_2024_01/573231106"/>
    <hyperlink ref="F191" r:id="rId22" display="https://podminky.urs.cz/item/CS_URS_2024_01/894811243"/>
    <hyperlink ref="F193" r:id="rId23" display="https://podminky.urs.cz/item/CS_URS_2024_01/895941343"/>
    <hyperlink ref="F196" r:id="rId24" display="https://podminky.urs.cz/item/CS_URS_2024_01/895941351"/>
    <hyperlink ref="F199" r:id="rId25" display="https://podminky.urs.cz/item/CS_URS_2024_01/895941362"/>
    <hyperlink ref="F202" r:id="rId26" display="https://podminky.urs.cz/item/CS_URS_2024_01/895941366"/>
    <hyperlink ref="F205" r:id="rId27" display="https://podminky.urs.cz/item/CS_URS_2024_01/899204112"/>
    <hyperlink ref="F209" r:id="rId28" display="https://podminky.urs.cz/item/CS_URS_2024_01/899202211"/>
    <hyperlink ref="F211" r:id="rId29" display="https://podminky.urs.cz/item/CS_URS_2024_01/890411811"/>
    <hyperlink ref="F214" r:id="rId30" display="https://podminky.urs.cz/item/CS_URS_2024_01/916131212"/>
    <hyperlink ref="F219" r:id="rId31" display="https://podminky.urs.cz/item/CS_URS_2024_01/919122112"/>
    <hyperlink ref="F222" r:id="rId32" display="https://podminky.urs.cz/item/CS_URS_2024_01/919735112"/>
    <hyperlink ref="F226" r:id="rId33" display="https://podminky.urs.cz/item/CS_URS_2024_01/997221551"/>
    <hyperlink ref="F228" r:id="rId34" display="https://podminky.urs.cz/item/CS_URS_2024_01/997221559"/>
    <hyperlink ref="F231" r:id="rId35" display="https://podminky.urs.cz/item/CS_URS_2024_01/997221873"/>
    <hyperlink ref="F234" r:id="rId36" display="https://podminky.urs.cz/item/CS_URS_2024_01/997221861"/>
    <hyperlink ref="F237" r:id="rId37" display="https://podminky.urs.cz/item/CS_URS_2024_01/997221875"/>
    <hyperlink ref="F241" r:id="rId38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793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794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ROUND((SUM(BE85:BE113)),  2)</f>
        <v>0</v>
      </c>
      <c r="G33" s="41"/>
      <c r="H33" s="41"/>
      <c r="I33" s="152">
        <v>0.20999999999999999</v>
      </c>
      <c r="J33" s="151">
        <f>ROUND(((SUM(BE85:BE113))*I33),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ROUND((SUM(BF85:BF113)),  2)</f>
        <v>0</v>
      </c>
      <c r="G34" s="41"/>
      <c r="H34" s="41"/>
      <c r="I34" s="152">
        <v>0.12</v>
      </c>
      <c r="J34" s="151">
        <f>ROUND(((SUM(BF85:BF113))*I34),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ROUND((SUM(BG85:BG113)),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ROUND((SUM(BH85:BH113)),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ROUND((SUM(BI85:BI113)),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795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796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797</v>
      </c>
      <c r="E62" s="172"/>
      <c r="F62" s="172"/>
      <c r="G62" s="172"/>
      <c r="H62" s="172"/>
      <c r="I62" s="172"/>
      <c r="J62" s="173">
        <f>J100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798</v>
      </c>
      <c r="E63" s="178"/>
      <c r="F63" s="178"/>
      <c r="G63" s="178"/>
      <c r="H63" s="178"/>
      <c r="I63" s="178"/>
      <c r="J63" s="179">
        <f>J101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799</v>
      </c>
      <c r="E64" s="178"/>
      <c r="F64" s="178"/>
      <c r="G64" s="178"/>
      <c r="H64" s="178"/>
      <c r="I64" s="178"/>
      <c r="J64" s="179">
        <f>J106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800</v>
      </c>
      <c r="E65" s="178"/>
      <c r="F65" s="178"/>
      <c r="G65" s="178"/>
      <c r="H65" s="178"/>
      <c r="I65" s="178"/>
      <c r="J65" s="179">
        <f>J109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114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134</v>
      </c>
      <c r="D84" s="184" t="s">
        <v>63</v>
      </c>
      <c r="E84" s="184" t="s">
        <v>59</v>
      </c>
      <c r="F84" s="184" t="s">
        <v>60</v>
      </c>
      <c r="G84" s="184" t="s">
        <v>135</v>
      </c>
      <c r="H84" s="184" t="s">
        <v>136</v>
      </c>
      <c r="I84" s="184" t="s">
        <v>137</v>
      </c>
      <c r="J84" s="184" t="s">
        <v>118</v>
      </c>
      <c r="K84" s="185" t="s">
        <v>138</v>
      </c>
      <c r="L84" s="186"/>
      <c r="M84" s="95" t="s">
        <v>19</v>
      </c>
      <c r="N84" s="96" t="s">
        <v>48</v>
      </c>
      <c r="O84" s="96" t="s">
        <v>139</v>
      </c>
      <c r="P84" s="96" t="s">
        <v>140</v>
      </c>
      <c r="Q84" s="96" t="s">
        <v>141</v>
      </c>
      <c r="R84" s="96" t="s">
        <v>142</v>
      </c>
      <c r="S84" s="96" t="s">
        <v>143</v>
      </c>
      <c r="T84" s="97" t="s">
        <v>144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P86+P100</f>
        <v>0</v>
      </c>
      <c r="Q85" s="99"/>
      <c r="R85" s="189">
        <f>R86+R100</f>
        <v>0</v>
      </c>
      <c r="S85" s="99"/>
      <c r="T85" s="190">
        <f>T86+T100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119</v>
      </c>
      <c r="BK85" s="191">
        <f>BK86+BK100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146</v>
      </c>
      <c r="F86" s="195" t="s">
        <v>801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148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802</v>
      </c>
      <c r="F87" s="206" t="s">
        <v>801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SUM(P88:P99)</f>
        <v>0</v>
      </c>
      <c r="Q87" s="200"/>
      <c r="R87" s="201">
        <f>SUM(R88:R99)</f>
        <v>0</v>
      </c>
      <c r="S87" s="200"/>
      <c r="T87" s="202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148</v>
      </c>
      <c r="BK87" s="205">
        <f>SUM(BK88:BK99)</f>
        <v>0</v>
      </c>
    </row>
    <row r="88" s="2" customFormat="1" ht="33" customHeight="1">
      <c r="A88" s="41"/>
      <c r="B88" s="42"/>
      <c r="C88" s="208" t="s">
        <v>86</v>
      </c>
      <c r="D88" s="208" t="s">
        <v>150</v>
      </c>
      <c r="E88" s="209" t="s">
        <v>803</v>
      </c>
      <c r="F88" s="210" t="s">
        <v>804</v>
      </c>
      <c r="G88" s="211" t="s">
        <v>805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155</v>
      </c>
      <c r="AT88" s="219" t="s">
        <v>150</v>
      </c>
      <c r="AU88" s="219" t="s">
        <v>88</v>
      </c>
      <c r="AY88" s="20" t="s">
        <v>148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155</v>
      </c>
      <c r="BM88" s="219" t="s">
        <v>806</v>
      </c>
    </row>
    <row r="89" s="13" customFormat="1">
      <c r="A89" s="13"/>
      <c r="B89" s="226"/>
      <c r="C89" s="227"/>
      <c r="D89" s="228" t="s">
        <v>159</v>
      </c>
      <c r="E89" s="229" t="s">
        <v>19</v>
      </c>
      <c r="F89" s="230" t="s">
        <v>86</v>
      </c>
      <c r="G89" s="227"/>
      <c r="H89" s="231">
        <v>1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159</v>
      </c>
      <c r="AU89" s="237" t="s">
        <v>88</v>
      </c>
      <c r="AV89" s="13" t="s">
        <v>88</v>
      </c>
      <c r="AW89" s="13" t="s">
        <v>37</v>
      </c>
      <c r="AX89" s="13" t="s">
        <v>78</v>
      </c>
      <c r="AY89" s="237" t="s">
        <v>148</v>
      </c>
    </row>
    <row r="90" s="14" customFormat="1">
      <c r="A90" s="14"/>
      <c r="B90" s="238"/>
      <c r="C90" s="239"/>
      <c r="D90" s="228" t="s">
        <v>159</v>
      </c>
      <c r="E90" s="240" t="s">
        <v>19</v>
      </c>
      <c r="F90" s="241" t="s">
        <v>162</v>
      </c>
      <c r="G90" s="239"/>
      <c r="H90" s="242">
        <v>1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159</v>
      </c>
      <c r="AU90" s="248" t="s">
        <v>88</v>
      </c>
      <c r="AV90" s="14" t="s">
        <v>155</v>
      </c>
      <c r="AW90" s="14" t="s">
        <v>37</v>
      </c>
      <c r="AX90" s="14" t="s">
        <v>86</v>
      </c>
      <c r="AY90" s="248" t="s">
        <v>148</v>
      </c>
    </row>
    <row r="91" s="2" customFormat="1" ht="16.5" customHeight="1">
      <c r="A91" s="41"/>
      <c r="B91" s="42"/>
      <c r="C91" s="208" t="s">
        <v>88</v>
      </c>
      <c r="D91" s="208" t="s">
        <v>150</v>
      </c>
      <c r="E91" s="209" t="s">
        <v>807</v>
      </c>
      <c r="F91" s="210" t="s">
        <v>808</v>
      </c>
      <c r="G91" s="211" t="s">
        <v>805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155</v>
      </c>
      <c r="AT91" s="219" t="s">
        <v>150</v>
      </c>
      <c r="AU91" s="219" t="s">
        <v>88</v>
      </c>
      <c r="AY91" s="20" t="s">
        <v>148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155</v>
      </c>
      <c r="BM91" s="219" t="s">
        <v>809</v>
      </c>
    </row>
    <row r="92" s="13" customFormat="1">
      <c r="A92" s="13"/>
      <c r="B92" s="226"/>
      <c r="C92" s="227"/>
      <c r="D92" s="228" t="s">
        <v>159</v>
      </c>
      <c r="E92" s="229" t="s">
        <v>19</v>
      </c>
      <c r="F92" s="230" t="s">
        <v>86</v>
      </c>
      <c r="G92" s="227"/>
      <c r="H92" s="231">
        <v>1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159</v>
      </c>
      <c r="AU92" s="237" t="s">
        <v>88</v>
      </c>
      <c r="AV92" s="13" t="s">
        <v>88</v>
      </c>
      <c r="AW92" s="13" t="s">
        <v>37</v>
      </c>
      <c r="AX92" s="13" t="s">
        <v>78</v>
      </c>
      <c r="AY92" s="237" t="s">
        <v>148</v>
      </c>
    </row>
    <row r="93" s="14" customFormat="1">
      <c r="A93" s="14"/>
      <c r="B93" s="238"/>
      <c r="C93" s="239"/>
      <c r="D93" s="228" t="s">
        <v>159</v>
      </c>
      <c r="E93" s="240" t="s">
        <v>19</v>
      </c>
      <c r="F93" s="241" t="s">
        <v>162</v>
      </c>
      <c r="G93" s="239"/>
      <c r="H93" s="242">
        <v>1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159</v>
      </c>
      <c r="AU93" s="248" t="s">
        <v>88</v>
      </c>
      <c r="AV93" s="14" t="s">
        <v>155</v>
      </c>
      <c r="AW93" s="14" t="s">
        <v>37</v>
      </c>
      <c r="AX93" s="14" t="s">
        <v>86</v>
      </c>
      <c r="AY93" s="248" t="s">
        <v>148</v>
      </c>
    </row>
    <row r="94" s="2" customFormat="1" ht="16.5" customHeight="1">
      <c r="A94" s="41"/>
      <c r="B94" s="42"/>
      <c r="C94" s="208" t="s">
        <v>173</v>
      </c>
      <c r="D94" s="208" t="s">
        <v>150</v>
      </c>
      <c r="E94" s="209" t="s">
        <v>810</v>
      </c>
      <c r="F94" s="210" t="s">
        <v>811</v>
      </c>
      <c r="G94" s="211" t="s">
        <v>805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155</v>
      </c>
      <c r="AT94" s="219" t="s">
        <v>150</v>
      </c>
      <c r="AU94" s="219" t="s">
        <v>88</v>
      </c>
      <c r="AY94" s="20" t="s">
        <v>148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155</v>
      </c>
      <c r="BM94" s="219" t="s">
        <v>812</v>
      </c>
    </row>
    <row r="95" s="13" customFormat="1">
      <c r="A95" s="13"/>
      <c r="B95" s="226"/>
      <c r="C95" s="227"/>
      <c r="D95" s="228" t="s">
        <v>159</v>
      </c>
      <c r="E95" s="229" t="s">
        <v>19</v>
      </c>
      <c r="F95" s="230" t="s">
        <v>86</v>
      </c>
      <c r="G95" s="227"/>
      <c r="H95" s="231">
        <v>1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159</v>
      </c>
      <c r="AU95" s="237" t="s">
        <v>88</v>
      </c>
      <c r="AV95" s="13" t="s">
        <v>88</v>
      </c>
      <c r="AW95" s="13" t="s">
        <v>37</v>
      </c>
      <c r="AX95" s="13" t="s">
        <v>78</v>
      </c>
      <c r="AY95" s="237" t="s">
        <v>148</v>
      </c>
    </row>
    <row r="96" s="14" customFormat="1">
      <c r="A96" s="14"/>
      <c r="B96" s="238"/>
      <c r="C96" s="239"/>
      <c r="D96" s="228" t="s">
        <v>159</v>
      </c>
      <c r="E96" s="240" t="s">
        <v>19</v>
      </c>
      <c r="F96" s="241" t="s">
        <v>162</v>
      </c>
      <c r="G96" s="239"/>
      <c r="H96" s="242">
        <v>1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159</v>
      </c>
      <c r="AU96" s="248" t="s">
        <v>88</v>
      </c>
      <c r="AV96" s="14" t="s">
        <v>155</v>
      </c>
      <c r="AW96" s="14" t="s">
        <v>37</v>
      </c>
      <c r="AX96" s="14" t="s">
        <v>86</v>
      </c>
      <c r="AY96" s="248" t="s">
        <v>148</v>
      </c>
    </row>
    <row r="97" s="2" customFormat="1" ht="16.5" customHeight="1">
      <c r="A97" s="41"/>
      <c r="B97" s="42"/>
      <c r="C97" s="208" t="s">
        <v>155</v>
      </c>
      <c r="D97" s="208" t="s">
        <v>150</v>
      </c>
      <c r="E97" s="209" t="s">
        <v>813</v>
      </c>
      <c r="F97" s="210" t="s">
        <v>814</v>
      </c>
      <c r="G97" s="211" t="s">
        <v>805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155</v>
      </c>
      <c r="AT97" s="219" t="s">
        <v>150</v>
      </c>
      <c r="AU97" s="219" t="s">
        <v>88</v>
      </c>
      <c r="AY97" s="20" t="s">
        <v>148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155</v>
      </c>
      <c r="BM97" s="219" t="s">
        <v>815</v>
      </c>
    </row>
    <row r="98" s="13" customFormat="1">
      <c r="A98" s="13"/>
      <c r="B98" s="226"/>
      <c r="C98" s="227"/>
      <c r="D98" s="228" t="s">
        <v>159</v>
      </c>
      <c r="E98" s="229" t="s">
        <v>19</v>
      </c>
      <c r="F98" s="230" t="s">
        <v>86</v>
      </c>
      <c r="G98" s="227"/>
      <c r="H98" s="231">
        <v>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159</v>
      </c>
      <c r="AU98" s="237" t="s">
        <v>88</v>
      </c>
      <c r="AV98" s="13" t="s">
        <v>88</v>
      </c>
      <c r="AW98" s="13" t="s">
        <v>37</v>
      </c>
      <c r="AX98" s="13" t="s">
        <v>78</v>
      </c>
      <c r="AY98" s="237" t="s">
        <v>148</v>
      </c>
    </row>
    <row r="99" s="14" customFormat="1">
      <c r="A99" s="14"/>
      <c r="B99" s="238"/>
      <c r="C99" s="239"/>
      <c r="D99" s="228" t="s">
        <v>159</v>
      </c>
      <c r="E99" s="240" t="s">
        <v>19</v>
      </c>
      <c r="F99" s="241" t="s">
        <v>162</v>
      </c>
      <c r="G99" s="239"/>
      <c r="H99" s="242">
        <v>1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159</v>
      </c>
      <c r="AU99" s="248" t="s">
        <v>88</v>
      </c>
      <c r="AV99" s="14" t="s">
        <v>155</v>
      </c>
      <c r="AW99" s="14" t="s">
        <v>37</v>
      </c>
      <c r="AX99" s="14" t="s">
        <v>86</v>
      </c>
      <c r="AY99" s="248" t="s">
        <v>148</v>
      </c>
    </row>
    <row r="100" s="12" customFormat="1" ht="25.92" customHeight="1">
      <c r="A100" s="12"/>
      <c r="B100" s="192"/>
      <c r="C100" s="193"/>
      <c r="D100" s="194" t="s">
        <v>77</v>
      </c>
      <c r="E100" s="195" t="s">
        <v>816</v>
      </c>
      <c r="F100" s="195" t="s">
        <v>817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P101+P106+P109</f>
        <v>0</v>
      </c>
      <c r="Q100" s="200"/>
      <c r="R100" s="201">
        <f>R101+R106+R109</f>
        <v>0</v>
      </c>
      <c r="S100" s="200"/>
      <c r="T100" s="202">
        <f>T101+T106+T109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191</v>
      </c>
      <c r="AT100" s="204" t="s">
        <v>77</v>
      </c>
      <c r="AU100" s="204" t="s">
        <v>78</v>
      </c>
      <c r="AY100" s="203" t="s">
        <v>148</v>
      </c>
      <c r="BK100" s="205">
        <f>BK101+BK106+BK109</f>
        <v>0</v>
      </c>
    </row>
    <row r="101" s="12" customFormat="1" ht="22.8" customHeight="1">
      <c r="A101" s="12"/>
      <c r="B101" s="192"/>
      <c r="C101" s="193"/>
      <c r="D101" s="194" t="s">
        <v>77</v>
      </c>
      <c r="E101" s="206" t="s">
        <v>818</v>
      </c>
      <c r="F101" s="206" t="s">
        <v>819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SUM(P102:P105)</f>
        <v>0</v>
      </c>
      <c r="Q101" s="200"/>
      <c r="R101" s="201">
        <f>SUM(R102:R105)</f>
        <v>0</v>
      </c>
      <c r="S101" s="200"/>
      <c r="T101" s="202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191</v>
      </c>
      <c r="AT101" s="204" t="s">
        <v>77</v>
      </c>
      <c r="AU101" s="204" t="s">
        <v>86</v>
      </c>
      <c r="AY101" s="203" t="s">
        <v>148</v>
      </c>
      <c r="BK101" s="205">
        <f>SUM(BK102:BK105)</f>
        <v>0</v>
      </c>
    </row>
    <row r="102" s="2" customFormat="1" ht="16.5" customHeight="1">
      <c r="A102" s="41"/>
      <c r="B102" s="42"/>
      <c r="C102" s="208" t="s">
        <v>191</v>
      </c>
      <c r="D102" s="208" t="s">
        <v>150</v>
      </c>
      <c r="E102" s="209" t="s">
        <v>820</v>
      </c>
      <c r="F102" s="210" t="s">
        <v>821</v>
      </c>
      <c r="G102" s="211" t="s">
        <v>805</v>
      </c>
      <c r="H102" s="212">
        <v>1</v>
      </c>
      <c r="I102" s="213"/>
      <c r="J102" s="214">
        <f>ROUND(I102*H102,2)</f>
        <v>0</v>
      </c>
      <c r="K102" s="210" t="s">
        <v>154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822</v>
      </c>
      <c r="AT102" s="219" t="s">
        <v>150</v>
      </c>
      <c r="AU102" s="219" t="s">
        <v>88</v>
      </c>
      <c r="AY102" s="20" t="s">
        <v>148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822</v>
      </c>
      <c r="BM102" s="219" t="s">
        <v>823</v>
      </c>
    </row>
    <row r="103" s="2" customFormat="1">
      <c r="A103" s="41"/>
      <c r="B103" s="42"/>
      <c r="C103" s="43"/>
      <c r="D103" s="221" t="s">
        <v>157</v>
      </c>
      <c r="E103" s="43"/>
      <c r="F103" s="222" t="s">
        <v>824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157</v>
      </c>
      <c r="AU103" s="20" t="s">
        <v>88</v>
      </c>
    </row>
    <row r="104" s="2" customFormat="1" ht="24.15" customHeight="1">
      <c r="A104" s="41"/>
      <c r="B104" s="42"/>
      <c r="C104" s="208" t="s">
        <v>197</v>
      </c>
      <c r="D104" s="208" t="s">
        <v>150</v>
      </c>
      <c r="E104" s="209" t="s">
        <v>825</v>
      </c>
      <c r="F104" s="210" t="s">
        <v>826</v>
      </c>
      <c r="G104" s="211" t="s">
        <v>673</v>
      </c>
      <c r="H104" s="212">
        <v>1</v>
      </c>
      <c r="I104" s="213"/>
      <c r="J104" s="214">
        <f>ROUND(I104*H104,2)</f>
        <v>0</v>
      </c>
      <c r="K104" s="210" t="s">
        <v>154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822</v>
      </c>
      <c r="AT104" s="219" t="s">
        <v>150</v>
      </c>
      <c r="AU104" s="219" t="s">
        <v>88</v>
      </c>
      <c r="AY104" s="20" t="s">
        <v>148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822</v>
      </c>
      <c r="BM104" s="219" t="s">
        <v>827</v>
      </c>
    </row>
    <row r="105" s="2" customFormat="1">
      <c r="A105" s="41"/>
      <c r="B105" s="42"/>
      <c r="C105" s="43"/>
      <c r="D105" s="221" t="s">
        <v>157</v>
      </c>
      <c r="E105" s="43"/>
      <c r="F105" s="222" t="s">
        <v>828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88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829</v>
      </c>
      <c r="F106" s="206" t="s">
        <v>830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SUM(P107:P108)</f>
        <v>0</v>
      </c>
      <c r="Q106" s="200"/>
      <c r="R106" s="201">
        <f>SUM(R107:R108)</f>
        <v>0</v>
      </c>
      <c r="S106" s="200"/>
      <c r="T106" s="202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191</v>
      </c>
      <c r="AT106" s="204" t="s">
        <v>77</v>
      </c>
      <c r="AU106" s="204" t="s">
        <v>86</v>
      </c>
      <c r="AY106" s="203" t="s">
        <v>148</v>
      </c>
      <c r="BK106" s="205">
        <f>SUM(BK107:BK108)</f>
        <v>0</v>
      </c>
    </row>
    <row r="107" s="2" customFormat="1" ht="16.5" customHeight="1">
      <c r="A107" s="41"/>
      <c r="B107" s="42"/>
      <c r="C107" s="208" t="s">
        <v>202</v>
      </c>
      <c r="D107" s="208" t="s">
        <v>150</v>
      </c>
      <c r="E107" s="209" t="s">
        <v>831</v>
      </c>
      <c r="F107" s="210" t="s">
        <v>832</v>
      </c>
      <c r="G107" s="211" t="s">
        <v>833</v>
      </c>
      <c r="H107" s="287"/>
      <c r="I107" s="213"/>
      <c r="J107" s="214">
        <f>ROUND(I107*H107,2)</f>
        <v>0</v>
      </c>
      <c r="K107" s="210" t="s">
        <v>154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822</v>
      </c>
      <c r="AT107" s="219" t="s">
        <v>150</v>
      </c>
      <c r="AU107" s="219" t="s">
        <v>88</v>
      </c>
      <c r="AY107" s="20" t="s">
        <v>148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822</v>
      </c>
      <c r="BM107" s="219" t="s">
        <v>834</v>
      </c>
    </row>
    <row r="108" s="2" customFormat="1">
      <c r="A108" s="41"/>
      <c r="B108" s="42"/>
      <c r="C108" s="43"/>
      <c r="D108" s="221" t="s">
        <v>157</v>
      </c>
      <c r="E108" s="43"/>
      <c r="F108" s="222" t="s">
        <v>835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157</v>
      </c>
      <c r="AU108" s="20" t="s">
        <v>88</v>
      </c>
    </row>
    <row r="109" s="12" customFormat="1" ht="22.8" customHeight="1">
      <c r="A109" s="12"/>
      <c r="B109" s="192"/>
      <c r="C109" s="193"/>
      <c r="D109" s="194" t="s">
        <v>77</v>
      </c>
      <c r="E109" s="206" t="s">
        <v>836</v>
      </c>
      <c r="F109" s="206" t="s">
        <v>837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SUM(P110:P113)</f>
        <v>0</v>
      </c>
      <c r="Q109" s="200"/>
      <c r="R109" s="201">
        <f>SUM(R110:R113)</f>
        <v>0</v>
      </c>
      <c r="S109" s="200"/>
      <c r="T109" s="202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191</v>
      </c>
      <c r="AT109" s="204" t="s">
        <v>77</v>
      </c>
      <c r="AU109" s="204" t="s">
        <v>86</v>
      </c>
      <c r="AY109" s="203" t="s">
        <v>148</v>
      </c>
      <c r="BK109" s="205">
        <f>SUM(BK110:BK113)</f>
        <v>0</v>
      </c>
    </row>
    <row r="110" s="2" customFormat="1" ht="16.5" customHeight="1">
      <c r="A110" s="41"/>
      <c r="B110" s="42"/>
      <c r="C110" s="208" t="s">
        <v>207</v>
      </c>
      <c r="D110" s="208" t="s">
        <v>150</v>
      </c>
      <c r="E110" s="209" t="s">
        <v>838</v>
      </c>
      <c r="F110" s="210" t="s">
        <v>839</v>
      </c>
      <c r="G110" s="211" t="s">
        <v>805</v>
      </c>
      <c r="H110" s="212">
        <v>2</v>
      </c>
      <c r="I110" s="213"/>
      <c r="J110" s="214">
        <f>ROUND(I110*H110,2)</f>
        <v>0</v>
      </c>
      <c r="K110" s="210" t="s">
        <v>154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822</v>
      </c>
      <c r="AT110" s="219" t="s">
        <v>150</v>
      </c>
      <c r="AU110" s="219" t="s">
        <v>88</v>
      </c>
      <c r="AY110" s="20" t="s">
        <v>148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822</v>
      </c>
      <c r="BM110" s="219" t="s">
        <v>840</v>
      </c>
    </row>
    <row r="111" s="2" customFormat="1">
      <c r="A111" s="41"/>
      <c r="B111" s="42"/>
      <c r="C111" s="43"/>
      <c r="D111" s="221" t="s">
        <v>157</v>
      </c>
      <c r="E111" s="43"/>
      <c r="F111" s="222" t="s">
        <v>841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157</v>
      </c>
      <c r="AU111" s="20" t="s">
        <v>88</v>
      </c>
    </row>
    <row r="112" s="2" customFormat="1" ht="16.5" customHeight="1">
      <c r="A112" s="41"/>
      <c r="B112" s="42"/>
      <c r="C112" s="208" t="s">
        <v>212</v>
      </c>
      <c r="D112" s="208" t="s">
        <v>150</v>
      </c>
      <c r="E112" s="209" t="s">
        <v>842</v>
      </c>
      <c r="F112" s="210" t="s">
        <v>843</v>
      </c>
      <c r="G112" s="211" t="s">
        <v>844</v>
      </c>
      <c r="H112" s="212">
        <v>10</v>
      </c>
      <c r="I112" s="213"/>
      <c r="J112" s="214">
        <f>ROUND(I112*H112,2)</f>
        <v>0</v>
      </c>
      <c r="K112" s="210" t="s">
        <v>154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822</v>
      </c>
      <c r="AT112" s="219" t="s">
        <v>150</v>
      </c>
      <c r="AU112" s="219" t="s">
        <v>88</v>
      </c>
      <c r="AY112" s="20" t="s">
        <v>148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822</v>
      </c>
      <c r="BM112" s="219" t="s">
        <v>845</v>
      </c>
    </row>
    <row r="113" s="2" customFormat="1">
      <c r="A113" s="41"/>
      <c r="B113" s="42"/>
      <c r="C113" s="43"/>
      <c r="D113" s="221" t="s">
        <v>157</v>
      </c>
      <c r="E113" s="43"/>
      <c r="F113" s="222" t="s">
        <v>846</v>
      </c>
      <c r="G113" s="43"/>
      <c r="H113" s="43"/>
      <c r="I113" s="223"/>
      <c r="J113" s="43"/>
      <c r="K113" s="43"/>
      <c r="L113" s="47"/>
      <c r="M113" s="283"/>
      <c r="N113" s="284"/>
      <c r="O113" s="285"/>
      <c r="P113" s="285"/>
      <c r="Q113" s="285"/>
      <c r="R113" s="285"/>
      <c r="S113" s="285"/>
      <c r="T113" s="286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157</v>
      </c>
      <c r="AU113" s="20" t="s">
        <v>88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VBgoU6PP9XiKeqFJ9T98a9n9q2MX0lrd8Sg9aTCG4YsFoJ1XZFD0ltC/e7kTpgtsTiIpGQa/FEvRfK6IhxvLUA==" hashValue="tJY+7b2LWRUxm0KsL2yqOR5CWt+MVTW0FqBMlVvEGnBLQfbpB7Oe30Ki9+vrd2aWlMuXhA+WTwACJI2NxRam+Q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3" r:id="rId1" display="https://podminky.urs.cz/item/CS_URS_2024_01/012103000"/>
    <hyperlink ref="F105" r:id="rId2" display="https://podminky.urs.cz/item/CS_URS_2024_01/012303000"/>
    <hyperlink ref="F108" r:id="rId3" display="https://podminky.urs.cz/item/CS_URS_2024_01/030001000"/>
    <hyperlink ref="F111" r:id="rId4" display="https://podminky.urs.cz/item/CS_URS_2024_01/043154000"/>
    <hyperlink ref="F113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847</v>
      </c>
      <c r="H4" s="23"/>
    </row>
    <row r="5" s="1" customFormat="1" ht="12" customHeight="1">
      <c r="B5" s="23"/>
      <c r="C5" s="288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9" t="s">
        <v>16</v>
      </c>
      <c r="D6" s="290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1"/>
      <c r="C9" s="292" t="s">
        <v>59</v>
      </c>
      <c r="D9" s="293" t="s">
        <v>60</v>
      </c>
      <c r="E9" s="293" t="s">
        <v>135</v>
      </c>
      <c r="F9" s="294" t="s">
        <v>848</v>
      </c>
      <c r="G9" s="181"/>
      <c r="H9" s="291"/>
    </row>
    <row r="10" s="2" customFormat="1" ht="26.4" customHeight="1">
      <c r="A10" s="41"/>
      <c r="B10" s="47"/>
      <c r="C10" s="295" t="s">
        <v>849</v>
      </c>
      <c r="D10" s="295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6" t="s">
        <v>95</v>
      </c>
      <c r="D11" s="297" t="s">
        <v>96</v>
      </c>
      <c r="E11" s="298" t="s">
        <v>19</v>
      </c>
      <c r="F11" s="299">
        <v>791.35400000000004</v>
      </c>
      <c r="G11" s="41"/>
      <c r="H11" s="47"/>
    </row>
    <row r="12" s="2" customFormat="1" ht="16.8" customHeight="1">
      <c r="A12" s="41"/>
      <c r="B12" s="47"/>
      <c r="C12" s="300" t="s">
        <v>19</v>
      </c>
      <c r="D12" s="300" t="s">
        <v>250</v>
      </c>
      <c r="E12" s="20" t="s">
        <v>19</v>
      </c>
      <c r="F12" s="301">
        <v>0</v>
      </c>
      <c r="G12" s="41"/>
      <c r="H12" s="47"/>
    </row>
    <row r="13" s="2" customFormat="1" ht="16.8" customHeight="1">
      <c r="A13" s="41"/>
      <c r="B13" s="47"/>
      <c r="C13" s="300" t="s">
        <v>95</v>
      </c>
      <c r="D13" s="300" t="s">
        <v>251</v>
      </c>
      <c r="E13" s="20" t="s">
        <v>19</v>
      </c>
      <c r="F13" s="301">
        <v>791.35400000000004</v>
      </c>
      <c r="G13" s="41"/>
      <c r="H13" s="47"/>
    </row>
    <row r="14" s="2" customFormat="1" ht="16.8" customHeight="1">
      <c r="A14" s="41"/>
      <c r="B14" s="47"/>
      <c r="C14" s="302" t="s">
        <v>850</v>
      </c>
      <c r="D14" s="41"/>
      <c r="E14" s="41"/>
      <c r="F14" s="41"/>
      <c r="G14" s="41"/>
      <c r="H14" s="47"/>
    </row>
    <row r="15" s="2" customFormat="1">
      <c r="A15" s="41"/>
      <c r="B15" s="47"/>
      <c r="C15" s="300" t="s">
        <v>246</v>
      </c>
      <c r="D15" s="300" t="s">
        <v>851</v>
      </c>
      <c r="E15" s="20" t="s">
        <v>153</v>
      </c>
      <c r="F15" s="301">
        <v>791.35400000000004</v>
      </c>
      <c r="G15" s="41"/>
      <c r="H15" s="47"/>
    </row>
    <row r="16" s="2" customFormat="1" ht="16.8" customHeight="1">
      <c r="A16" s="41"/>
      <c r="B16" s="47"/>
      <c r="C16" s="300" t="s">
        <v>262</v>
      </c>
      <c r="D16" s="300" t="s">
        <v>852</v>
      </c>
      <c r="E16" s="20" t="s">
        <v>153</v>
      </c>
      <c r="F16" s="301">
        <v>1083.3510000000001</v>
      </c>
      <c r="G16" s="41"/>
      <c r="H16" s="47"/>
    </row>
    <row r="17" s="2" customFormat="1" ht="16.8" customHeight="1">
      <c r="A17" s="41"/>
      <c r="B17" s="47"/>
      <c r="C17" s="296" t="s">
        <v>98</v>
      </c>
      <c r="D17" s="297" t="s">
        <v>99</v>
      </c>
      <c r="E17" s="298" t="s">
        <v>19</v>
      </c>
      <c r="F17" s="299">
        <v>111.08799999999999</v>
      </c>
      <c r="G17" s="41"/>
      <c r="H17" s="47"/>
    </row>
    <row r="18" s="2" customFormat="1" ht="16.8" customHeight="1">
      <c r="A18" s="41"/>
      <c r="B18" s="47"/>
      <c r="C18" s="300" t="s">
        <v>19</v>
      </c>
      <c r="D18" s="300" t="s">
        <v>289</v>
      </c>
      <c r="E18" s="20" t="s">
        <v>19</v>
      </c>
      <c r="F18" s="301">
        <v>33.494999999999997</v>
      </c>
      <c r="G18" s="41"/>
      <c r="H18" s="47"/>
    </row>
    <row r="19" s="2" customFormat="1" ht="16.8" customHeight="1">
      <c r="A19" s="41"/>
      <c r="B19" s="47"/>
      <c r="C19" s="300" t="s">
        <v>19</v>
      </c>
      <c r="D19" s="300" t="s">
        <v>290</v>
      </c>
      <c r="E19" s="20" t="s">
        <v>19</v>
      </c>
      <c r="F19" s="301">
        <v>10.505000000000001</v>
      </c>
      <c r="G19" s="41"/>
      <c r="H19" s="47"/>
    </row>
    <row r="20" s="2" customFormat="1" ht="16.8" customHeight="1">
      <c r="A20" s="41"/>
      <c r="B20" s="47"/>
      <c r="C20" s="300" t="s">
        <v>19</v>
      </c>
      <c r="D20" s="300" t="s">
        <v>291</v>
      </c>
      <c r="E20" s="20" t="s">
        <v>19</v>
      </c>
      <c r="F20" s="301">
        <v>28.512</v>
      </c>
      <c r="G20" s="41"/>
      <c r="H20" s="47"/>
    </row>
    <row r="21" s="2" customFormat="1" ht="16.8" customHeight="1">
      <c r="A21" s="41"/>
      <c r="B21" s="47"/>
      <c r="C21" s="300" t="s">
        <v>19</v>
      </c>
      <c r="D21" s="300" t="s">
        <v>292</v>
      </c>
      <c r="E21" s="20" t="s">
        <v>19</v>
      </c>
      <c r="F21" s="301">
        <v>25.199999999999999</v>
      </c>
      <c r="G21" s="41"/>
      <c r="H21" s="47"/>
    </row>
    <row r="22" s="2" customFormat="1" ht="16.8" customHeight="1">
      <c r="A22" s="41"/>
      <c r="B22" s="47"/>
      <c r="C22" s="300" t="s">
        <v>19</v>
      </c>
      <c r="D22" s="300" t="s">
        <v>293</v>
      </c>
      <c r="E22" s="20" t="s">
        <v>19</v>
      </c>
      <c r="F22" s="301">
        <v>13.375999999999999</v>
      </c>
      <c r="G22" s="41"/>
      <c r="H22" s="47"/>
    </row>
    <row r="23" s="2" customFormat="1" ht="16.8" customHeight="1">
      <c r="A23" s="41"/>
      <c r="B23" s="47"/>
      <c r="C23" s="300" t="s">
        <v>98</v>
      </c>
      <c r="D23" s="300" t="s">
        <v>162</v>
      </c>
      <c r="E23" s="20" t="s">
        <v>19</v>
      </c>
      <c r="F23" s="301">
        <v>111.08799999999999</v>
      </c>
      <c r="G23" s="41"/>
      <c r="H23" s="47"/>
    </row>
    <row r="24" s="2" customFormat="1" ht="16.8" customHeight="1">
      <c r="A24" s="41"/>
      <c r="B24" s="47"/>
      <c r="C24" s="302" t="s">
        <v>850</v>
      </c>
      <c r="D24" s="41"/>
      <c r="E24" s="41"/>
      <c r="F24" s="41"/>
      <c r="G24" s="41"/>
      <c r="H24" s="47"/>
    </row>
    <row r="25" s="2" customFormat="1" ht="16.8" customHeight="1">
      <c r="A25" s="41"/>
      <c r="B25" s="47"/>
      <c r="C25" s="300" t="s">
        <v>285</v>
      </c>
      <c r="D25" s="300" t="s">
        <v>853</v>
      </c>
      <c r="E25" s="20" t="s">
        <v>153</v>
      </c>
      <c r="F25" s="301">
        <v>111.08799999999999</v>
      </c>
      <c r="G25" s="41"/>
      <c r="H25" s="47"/>
    </row>
    <row r="26" s="2" customFormat="1">
      <c r="A26" s="41"/>
      <c r="B26" s="47"/>
      <c r="C26" s="300" t="s">
        <v>253</v>
      </c>
      <c r="D26" s="300" t="s">
        <v>854</v>
      </c>
      <c r="E26" s="20" t="s">
        <v>153</v>
      </c>
      <c r="F26" s="301">
        <v>291.99700000000001</v>
      </c>
      <c r="G26" s="41"/>
      <c r="H26" s="47"/>
    </row>
    <row r="27" s="2" customFormat="1" ht="16.8" customHeight="1">
      <c r="A27" s="41"/>
      <c r="B27" s="47"/>
      <c r="C27" s="296" t="s">
        <v>102</v>
      </c>
      <c r="D27" s="297" t="s">
        <v>103</v>
      </c>
      <c r="E27" s="298" t="s">
        <v>19</v>
      </c>
      <c r="F27" s="299">
        <v>291.99700000000001</v>
      </c>
      <c r="G27" s="41"/>
      <c r="H27" s="47"/>
    </row>
    <row r="28" s="2" customFormat="1" ht="16.8" customHeight="1">
      <c r="A28" s="41"/>
      <c r="B28" s="47"/>
      <c r="C28" s="300" t="s">
        <v>19</v>
      </c>
      <c r="D28" s="300" t="s">
        <v>257</v>
      </c>
      <c r="E28" s="20" t="s">
        <v>19</v>
      </c>
      <c r="F28" s="301">
        <v>134.12799999999999</v>
      </c>
      <c r="G28" s="41"/>
      <c r="H28" s="47"/>
    </row>
    <row r="29" s="2" customFormat="1" ht="16.8" customHeight="1">
      <c r="A29" s="41"/>
      <c r="B29" s="47"/>
      <c r="C29" s="300" t="s">
        <v>19</v>
      </c>
      <c r="D29" s="300" t="s">
        <v>258</v>
      </c>
      <c r="E29" s="20" t="s">
        <v>19</v>
      </c>
      <c r="F29" s="301">
        <v>137.124</v>
      </c>
      <c r="G29" s="41"/>
      <c r="H29" s="47"/>
    </row>
    <row r="30" s="2" customFormat="1" ht="16.8" customHeight="1">
      <c r="A30" s="41"/>
      <c r="B30" s="47"/>
      <c r="C30" s="300" t="s">
        <v>19</v>
      </c>
      <c r="D30" s="300" t="s">
        <v>259</v>
      </c>
      <c r="E30" s="20" t="s">
        <v>19</v>
      </c>
      <c r="F30" s="301">
        <v>9.3000000000000007</v>
      </c>
      <c r="G30" s="41"/>
      <c r="H30" s="47"/>
    </row>
    <row r="31" s="2" customFormat="1" ht="16.8" customHeight="1">
      <c r="A31" s="41"/>
      <c r="B31" s="47"/>
      <c r="C31" s="300" t="s">
        <v>19</v>
      </c>
      <c r="D31" s="300" t="s">
        <v>260</v>
      </c>
      <c r="E31" s="20" t="s">
        <v>19</v>
      </c>
      <c r="F31" s="301">
        <v>11.445</v>
      </c>
      <c r="G31" s="41"/>
      <c r="H31" s="47"/>
    </row>
    <row r="32" s="2" customFormat="1" ht="16.8" customHeight="1">
      <c r="A32" s="41"/>
      <c r="B32" s="47"/>
      <c r="C32" s="300" t="s">
        <v>102</v>
      </c>
      <c r="D32" s="300" t="s">
        <v>162</v>
      </c>
      <c r="E32" s="20" t="s">
        <v>19</v>
      </c>
      <c r="F32" s="301">
        <v>291.99700000000001</v>
      </c>
      <c r="G32" s="41"/>
      <c r="H32" s="47"/>
    </row>
    <row r="33" s="2" customFormat="1" ht="16.8" customHeight="1">
      <c r="A33" s="41"/>
      <c r="B33" s="47"/>
      <c r="C33" s="302" t="s">
        <v>850</v>
      </c>
      <c r="D33" s="41"/>
      <c r="E33" s="41"/>
      <c r="F33" s="41"/>
      <c r="G33" s="41"/>
      <c r="H33" s="47"/>
    </row>
    <row r="34" s="2" customFormat="1">
      <c r="A34" s="41"/>
      <c r="B34" s="47"/>
      <c r="C34" s="300" t="s">
        <v>253</v>
      </c>
      <c r="D34" s="300" t="s">
        <v>854</v>
      </c>
      <c r="E34" s="20" t="s">
        <v>153</v>
      </c>
      <c r="F34" s="301">
        <v>291.99700000000001</v>
      </c>
      <c r="G34" s="41"/>
      <c r="H34" s="47"/>
    </row>
    <row r="35" s="2" customFormat="1">
      <c r="A35" s="41"/>
      <c r="B35" s="47"/>
      <c r="C35" s="300" t="s">
        <v>246</v>
      </c>
      <c r="D35" s="300" t="s">
        <v>851</v>
      </c>
      <c r="E35" s="20" t="s">
        <v>153</v>
      </c>
      <c r="F35" s="301">
        <v>791.35400000000004</v>
      </c>
      <c r="G35" s="41"/>
      <c r="H35" s="47"/>
    </row>
    <row r="36" s="2" customFormat="1" ht="16.8" customHeight="1">
      <c r="A36" s="41"/>
      <c r="B36" s="47"/>
      <c r="C36" s="300" t="s">
        <v>262</v>
      </c>
      <c r="D36" s="300" t="s">
        <v>852</v>
      </c>
      <c r="E36" s="20" t="s">
        <v>153</v>
      </c>
      <c r="F36" s="301">
        <v>1083.3510000000001</v>
      </c>
      <c r="G36" s="41"/>
      <c r="H36" s="47"/>
    </row>
    <row r="37" s="2" customFormat="1">
      <c r="A37" s="41"/>
      <c r="B37" s="47"/>
      <c r="C37" s="300" t="s">
        <v>269</v>
      </c>
      <c r="D37" s="300" t="s">
        <v>855</v>
      </c>
      <c r="E37" s="20" t="s">
        <v>223</v>
      </c>
      <c r="F37" s="301">
        <v>525.59500000000003</v>
      </c>
      <c r="G37" s="41"/>
      <c r="H37" s="47"/>
    </row>
    <row r="38" s="2" customFormat="1" ht="16.8" customHeight="1">
      <c r="A38" s="41"/>
      <c r="B38" s="47"/>
      <c r="C38" s="300" t="s">
        <v>275</v>
      </c>
      <c r="D38" s="300" t="s">
        <v>856</v>
      </c>
      <c r="E38" s="20" t="s">
        <v>153</v>
      </c>
      <c r="F38" s="301">
        <v>291.99700000000001</v>
      </c>
      <c r="G38" s="41"/>
      <c r="H38" s="47"/>
    </row>
    <row r="39" s="2" customFormat="1" ht="16.8" customHeight="1">
      <c r="A39" s="41"/>
      <c r="B39" s="47"/>
      <c r="C39" s="300" t="s">
        <v>280</v>
      </c>
      <c r="D39" s="300" t="s">
        <v>857</v>
      </c>
      <c r="E39" s="20" t="s">
        <v>153</v>
      </c>
      <c r="F39" s="301">
        <v>395.67700000000002</v>
      </c>
      <c r="G39" s="41"/>
      <c r="H39" s="47"/>
    </row>
    <row r="40" s="2" customFormat="1" ht="16.8" customHeight="1">
      <c r="A40" s="41"/>
      <c r="B40" s="47"/>
      <c r="C40" s="296" t="s">
        <v>185</v>
      </c>
      <c r="D40" s="297" t="s">
        <v>858</v>
      </c>
      <c r="E40" s="298" t="s">
        <v>19</v>
      </c>
      <c r="F40" s="299">
        <v>644.84000000000003</v>
      </c>
      <c r="G40" s="41"/>
      <c r="H40" s="47"/>
    </row>
    <row r="41" s="2" customFormat="1" ht="16.8" customHeight="1">
      <c r="A41" s="41"/>
      <c r="B41" s="47"/>
      <c r="C41" s="300" t="s">
        <v>19</v>
      </c>
      <c r="D41" s="300" t="s">
        <v>179</v>
      </c>
      <c r="E41" s="20" t="s">
        <v>19</v>
      </c>
      <c r="F41" s="301">
        <v>173.59999999999999</v>
      </c>
      <c r="G41" s="41"/>
      <c r="H41" s="47"/>
    </row>
    <row r="42" s="2" customFormat="1" ht="16.8" customHeight="1">
      <c r="A42" s="41"/>
      <c r="B42" s="47"/>
      <c r="C42" s="300" t="s">
        <v>19</v>
      </c>
      <c r="D42" s="300" t="s">
        <v>180</v>
      </c>
      <c r="E42" s="20" t="s">
        <v>19</v>
      </c>
      <c r="F42" s="301">
        <v>54.700000000000003</v>
      </c>
      <c r="G42" s="41"/>
      <c r="H42" s="47"/>
    </row>
    <row r="43" s="2" customFormat="1" ht="16.8" customHeight="1">
      <c r="A43" s="41"/>
      <c r="B43" s="47"/>
      <c r="C43" s="300" t="s">
        <v>19</v>
      </c>
      <c r="D43" s="300" t="s">
        <v>181</v>
      </c>
      <c r="E43" s="20" t="s">
        <v>19</v>
      </c>
      <c r="F43" s="301">
        <v>187.40000000000001</v>
      </c>
      <c r="G43" s="41"/>
      <c r="H43" s="47"/>
    </row>
    <row r="44" s="2" customFormat="1" ht="16.8" customHeight="1">
      <c r="A44" s="41"/>
      <c r="B44" s="47"/>
      <c r="C44" s="300" t="s">
        <v>19</v>
      </c>
      <c r="D44" s="300" t="s">
        <v>182</v>
      </c>
      <c r="E44" s="20" t="s">
        <v>19</v>
      </c>
      <c r="F44" s="301">
        <v>104.8</v>
      </c>
      <c r="G44" s="41"/>
      <c r="H44" s="47"/>
    </row>
    <row r="45" s="2" customFormat="1" ht="16.8" customHeight="1">
      <c r="A45" s="41"/>
      <c r="B45" s="47"/>
      <c r="C45" s="300" t="s">
        <v>19</v>
      </c>
      <c r="D45" s="300" t="s">
        <v>183</v>
      </c>
      <c r="E45" s="20" t="s">
        <v>19</v>
      </c>
      <c r="F45" s="301">
        <v>30.640000000000001</v>
      </c>
      <c r="G45" s="41"/>
      <c r="H45" s="47"/>
    </row>
    <row r="46" s="2" customFormat="1" ht="16.8" customHeight="1">
      <c r="A46" s="41"/>
      <c r="B46" s="47"/>
      <c r="C46" s="300" t="s">
        <v>19</v>
      </c>
      <c r="D46" s="300" t="s">
        <v>184</v>
      </c>
      <c r="E46" s="20" t="s">
        <v>19</v>
      </c>
      <c r="F46" s="301">
        <v>93.700000000000003</v>
      </c>
      <c r="G46" s="41"/>
      <c r="H46" s="47"/>
    </row>
    <row r="47" s="2" customFormat="1" ht="16.8" customHeight="1">
      <c r="A47" s="41"/>
      <c r="B47" s="47"/>
      <c r="C47" s="300" t="s">
        <v>185</v>
      </c>
      <c r="D47" s="300" t="s">
        <v>186</v>
      </c>
      <c r="E47" s="20" t="s">
        <v>19</v>
      </c>
      <c r="F47" s="301">
        <v>644.84000000000003</v>
      </c>
      <c r="G47" s="41"/>
      <c r="H47" s="47"/>
    </row>
    <row r="48" s="2" customFormat="1" ht="16.8" customHeight="1">
      <c r="A48" s="41"/>
      <c r="B48" s="47"/>
      <c r="C48" s="296" t="s">
        <v>105</v>
      </c>
      <c r="D48" s="297" t="s">
        <v>106</v>
      </c>
      <c r="E48" s="298" t="s">
        <v>19</v>
      </c>
      <c r="F48" s="299">
        <v>23.039999999999999</v>
      </c>
      <c r="G48" s="41"/>
      <c r="H48" s="47"/>
    </row>
    <row r="49" s="2" customFormat="1" ht="16.8" customHeight="1">
      <c r="A49" s="41"/>
      <c r="B49" s="47"/>
      <c r="C49" s="300" t="s">
        <v>19</v>
      </c>
      <c r="D49" s="300" t="s">
        <v>358</v>
      </c>
      <c r="E49" s="20" t="s">
        <v>19</v>
      </c>
      <c r="F49" s="301">
        <v>6.6989999999999998</v>
      </c>
      <c r="G49" s="41"/>
      <c r="H49" s="47"/>
    </row>
    <row r="50" s="2" customFormat="1" ht="16.8" customHeight="1">
      <c r="A50" s="41"/>
      <c r="B50" s="47"/>
      <c r="C50" s="300" t="s">
        <v>19</v>
      </c>
      <c r="D50" s="300" t="s">
        <v>359</v>
      </c>
      <c r="E50" s="20" t="s">
        <v>19</v>
      </c>
      <c r="F50" s="301">
        <v>2.101</v>
      </c>
      <c r="G50" s="41"/>
      <c r="H50" s="47"/>
    </row>
    <row r="51" s="2" customFormat="1" ht="16.8" customHeight="1">
      <c r="A51" s="41"/>
      <c r="B51" s="47"/>
      <c r="C51" s="300" t="s">
        <v>19</v>
      </c>
      <c r="D51" s="300" t="s">
        <v>360</v>
      </c>
      <c r="E51" s="20" t="s">
        <v>19</v>
      </c>
      <c r="F51" s="301">
        <v>4.7519999999999998</v>
      </c>
      <c r="G51" s="41"/>
      <c r="H51" s="47"/>
    </row>
    <row r="52" s="2" customFormat="1" ht="16.8" customHeight="1">
      <c r="A52" s="41"/>
      <c r="B52" s="47"/>
      <c r="C52" s="300" t="s">
        <v>19</v>
      </c>
      <c r="D52" s="300" t="s">
        <v>361</v>
      </c>
      <c r="E52" s="20" t="s">
        <v>19</v>
      </c>
      <c r="F52" s="301">
        <v>5.5439999999999996</v>
      </c>
      <c r="G52" s="41"/>
      <c r="H52" s="47"/>
    </row>
    <row r="53" s="2" customFormat="1" ht="16.8" customHeight="1">
      <c r="A53" s="41"/>
      <c r="B53" s="47"/>
      <c r="C53" s="300" t="s">
        <v>19</v>
      </c>
      <c r="D53" s="300" t="s">
        <v>362</v>
      </c>
      <c r="E53" s="20" t="s">
        <v>19</v>
      </c>
      <c r="F53" s="301">
        <v>3.3439999999999999</v>
      </c>
      <c r="G53" s="41"/>
      <c r="H53" s="47"/>
    </row>
    <row r="54" s="2" customFormat="1" ht="16.8" customHeight="1">
      <c r="A54" s="41"/>
      <c r="B54" s="47"/>
      <c r="C54" s="300" t="s">
        <v>19</v>
      </c>
      <c r="D54" s="300" t="s">
        <v>363</v>
      </c>
      <c r="E54" s="20" t="s">
        <v>19</v>
      </c>
      <c r="F54" s="301">
        <v>0.59999999999999998</v>
      </c>
      <c r="G54" s="41"/>
      <c r="H54" s="47"/>
    </row>
    <row r="55" s="2" customFormat="1" ht="16.8" customHeight="1">
      <c r="A55" s="41"/>
      <c r="B55" s="47"/>
      <c r="C55" s="300" t="s">
        <v>105</v>
      </c>
      <c r="D55" s="300" t="s">
        <v>162</v>
      </c>
      <c r="E55" s="20" t="s">
        <v>19</v>
      </c>
      <c r="F55" s="301">
        <v>23.039999999999999</v>
      </c>
      <c r="G55" s="41"/>
      <c r="H55" s="47"/>
    </row>
    <row r="56" s="2" customFormat="1" ht="16.8" customHeight="1">
      <c r="A56" s="41"/>
      <c r="B56" s="47"/>
      <c r="C56" s="302" t="s">
        <v>850</v>
      </c>
      <c r="D56" s="41"/>
      <c r="E56" s="41"/>
      <c r="F56" s="41"/>
      <c r="G56" s="41"/>
      <c r="H56" s="47"/>
    </row>
    <row r="57" s="2" customFormat="1" ht="16.8" customHeight="1">
      <c r="A57" s="41"/>
      <c r="B57" s="47"/>
      <c r="C57" s="300" t="s">
        <v>354</v>
      </c>
      <c r="D57" s="300" t="s">
        <v>859</v>
      </c>
      <c r="E57" s="20" t="s">
        <v>153</v>
      </c>
      <c r="F57" s="301">
        <v>23.039999999999999</v>
      </c>
      <c r="G57" s="41"/>
      <c r="H57" s="47"/>
    </row>
    <row r="58" s="2" customFormat="1">
      <c r="A58" s="41"/>
      <c r="B58" s="47"/>
      <c r="C58" s="300" t="s">
        <v>253</v>
      </c>
      <c r="D58" s="300" t="s">
        <v>854</v>
      </c>
      <c r="E58" s="20" t="s">
        <v>153</v>
      </c>
      <c r="F58" s="301">
        <v>291.99700000000001</v>
      </c>
      <c r="G58" s="41"/>
      <c r="H58" s="47"/>
    </row>
    <row r="59" s="2" customFormat="1" ht="16.8" customHeight="1">
      <c r="A59" s="41"/>
      <c r="B59" s="47"/>
      <c r="C59" s="296" t="s">
        <v>108</v>
      </c>
      <c r="D59" s="297" t="s">
        <v>109</v>
      </c>
      <c r="E59" s="298" t="s">
        <v>19</v>
      </c>
      <c r="F59" s="299">
        <v>354.66199999999998</v>
      </c>
      <c r="G59" s="41"/>
      <c r="H59" s="47"/>
    </row>
    <row r="60" s="2" customFormat="1" ht="16.8" customHeight="1">
      <c r="A60" s="41"/>
      <c r="B60" s="47"/>
      <c r="C60" s="300" t="s">
        <v>19</v>
      </c>
      <c r="D60" s="300" t="s">
        <v>167</v>
      </c>
      <c r="E60" s="20" t="s">
        <v>19</v>
      </c>
      <c r="F60" s="301">
        <v>95.480000000000004</v>
      </c>
      <c r="G60" s="41"/>
      <c r="H60" s="47"/>
    </row>
    <row r="61" s="2" customFormat="1" ht="16.8" customHeight="1">
      <c r="A61" s="41"/>
      <c r="B61" s="47"/>
      <c r="C61" s="300" t="s">
        <v>19</v>
      </c>
      <c r="D61" s="300" t="s">
        <v>168</v>
      </c>
      <c r="E61" s="20" t="s">
        <v>19</v>
      </c>
      <c r="F61" s="301">
        <v>30.085000000000001</v>
      </c>
      <c r="G61" s="41"/>
      <c r="H61" s="47"/>
    </row>
    <row r="62" s="2" customFormat="1" ht="16.8" customHeight="1">
      <c r="A62" s="41"/>
      <c r="B62" s="47"/>
      <c r="C62" s="300" t="s">
        <v>19</v>
      </c>
      <c r="D62" s="300" t="s">
        <v>169</v>
      </c>
      <c r="E62" s="20" t="s">
        <v>19</v>
      </c>
      <c r="F62" s="301">
        <v>103.06999999999999</v>
      </c>
      <c r="G62" s="41"/>
      <c r="H62" s="47"/>
    </row>
    <row r="63" s="2" customFormat="1" ht="16.8" customHeight="1">
      <c r="A63" s="41"/>
      <c r="B63" s="47"/>
      <c r="C63" s="300" t="s">
        <v>19</v>
      </c>
      <c r="D63" s="300" t="s">
        <v>170</v>
      </c>
      <c r="E63" s="20" t="s">
        <v>19</v>
      </c>
      <c r="F63" s="301">
        <v>57.640000000000001</v>
      </c>
      <c r="G63" s="41"/>
      <c r="H63" s="47"/>
    </row>
    <row r="64" s="2" customFormat="1" ht="16.8" customHeight="1">
      <c r="A64" s="41"/>
      <c r="B64" s="47"/>
      <c r="C64" s="300" t="s">
        <v>19</v>
      </c>
      <c r="D64" s="300" t="s">
        <v>171</v>
      </c>
      <c r="E64" s="20" t="s">
        <v>19</v>
      </c>
      <c r="F64" s="301">
        <v>16.852</v>
      </c>
      <c r="G64" s="41"/>
      <c r="H64" s="47"/>
    </row>
    <row r="65" s="2" customFormat="1" ht="16.8" customHeight="1">
      <c r="A65" s="41"/>
      <c r="B65" s="47"/>
      <c r="C65" s="300" t="s">
        <v>19</v>
      </c>
      <c r="D65" s="300" t="s">
        <v>172</v>
      </c>
      <c r="E65" s="20" t="s">
        <v>19</v>
      </c>
      <c r="F65" s="301">
        <v>51.534999999999997</v>
      </c>
      <c r="G65" s="41"/>
      <c r="H65" s="47"/>
    </row>
    <row r="66" s="2" customFormat="1" ht="16.8" customHeight="1">
      <c r="A66" s="41"/>
      <c r="B66" s="47"/>
      <c r="C66" s="300" t="s">
        <v>108</v>
      </c>
      <c r="D66" s="300" t="s">
        <v>162</v>
      </c>
      <c r="E66" s="20" t="s">
        <v>19</v>
      </c>
      <c r="F66" s="301">
        <v>354.66199999999998</v>
      </c>
      <c r="G66" s="41"/>
      <c r="H66" s="47"/>
    </row>
    <row r="67" s="2" customFormat="1" ht="16.8" customHeight="1">
      <c r="A67" s="41"/>
      <c r="B67" s="47"/>
      <c r="C67" s="302" t="s">
        <v>850</v>
      </c>
      <c r="D67" s="41"/>
      <c r="E67" s="41"/>
      <c r="F67" s="41"/>
      <c r="G67" s="41"/>
      <c r="H67" s="47"/>
    </row>
    <row r="68" s="2" customFormat="1">
      <c r="A68" s="41"/>
      <c r="B68" s="47"/>
      <c r="C68" s="300" t="s">
        <v>163</v>
      </c>
      <c r="D68" s="300" t="s">
        <v>860</v>
      </c>
      <c r="E68" s="20" t="s">
        <v>153</v>
      </c>
      <c r="F68" s="301">
        <v>354.66199999999998</v>
      </c>
      <c r="G68" s="41"/>
      <c r="H68" s="47"/>
    </row>
    <row r="69" s="2" customFormat="1">
      <c r="A69" s="41"/>
      <c r="B69" s="47"/>
      <c r="C69" s="300" t="s">
        <v>246</v>
      </c>
      <c r="D69" s="300" t="s">
        <v>851</v>
      </c>
      <c r="E69" s="20" t="s">
        <v>153</v>
      </c>
      <c r="F69" s="301">
        <v>791.35400000000004</v>
      </c>
      <c r="G69" s="41"/>
      <c r="H69" s="47"/>
    </row>
    <row r="70" s="2" customFormat="1" ht="16.8" customHeight="1">
      <c r="A70" s="41"/>
      <c r="B70" s="47"/>
      <c r="C70" s="300" t="s">
        <v>280</v>
      </c>
      <c r="D70" s="300" t="s">
        <v>857</v>
      </c>
      <c r="E70" s="20" t="s">
        <v>153</v>
      </c>
      <c r="F70" s="301">
        <v>395.67700000000002</v>
      </c>
      <c r="G70" s="41"/>
      <c r="H70" s="47"/>
    </row>
    <row r="71" s="2" customFormat="1" ht="16.8" customHeight="1">
      <c r="A71" s="41"/>
      <c r="B71" s="47"/>
      <c r="C71" s="296" t="s">
        <v>111</v>
      </c>
      <c r="D71" s="297" t="s">
        <v>112</v>
      </c>
      <c r="E71" s="298" t="s">
        <v>19</v>
      </c>
      <c r="F71" s="299">
        <v>333.012</v>
      </c>
      <c r="G71" s="41"/>
      <c r="H71" s="47"/>
    </row>
    <row r="72" s="2" customFormat="1" ht="16.8" customHeight="1">
      <c r="A72" s="41"/>
      <c r="B72" s="47"/>
      <c r="C72" s="300" t="s">
        <v>19</v>
      </c>
      <c r="D72" s="300" t="s">
        <v>160</v>
      </c>
      <c r="E72" s="20" t="s">
        <v>19</v>
      </c>
      <c r="F72" s="301">
        <v>313.61200000000002</v>
      </c>
      <c r="G72" s="41"/>
      <c r="H72" s="47"/>
    </row>
    <row r="73" s="2" customFormat="1" ht="16.8" customHeight="1">
      <c r="A73" s="41"/>
      <c r="B73" s="47"/>
      <c r="C73" s="300" t="s">
        <v>19</v>
      </c>
      <c r="D73" s="300" t="s">
        <v>161</v>
      </c>
      <c r="E73" s="20" t="s">
        <v>19</v>
      </c>
      <c r="F73" s="301">
        <v>19.399999999999999</v>
      </c>
      <c r="G73" s="41"/>
      <c r="H73" s="47"/>
    </row>
    <row r="74" s="2" customFormat="1" ht="16.8" customHeight="1">
      <c r="A74" s="41"/>
      <c r="B74" s="47"/>
      <c r="C74" s="300" t="s">
        <v>111</v>
      </c>
      <c r="D74" s="300" t="s">
        <v>162</v>
      </c>
      <c r="E74" s="20" t="s">
        <v>19</v>
      </c>
      <c r="F74" s="301">
        <v>333.012</v>
      </c>
      <c r="G74" s="41"/>
      <c r="H74" s="47"/>
    </row>
    <row r="75" s="2" customFormat="1" ht="16.8" customHeight="1">
      <c r="A75" s="41"/>
      <c r="B75" s="47"/>
      <c r="C75" s="302" t="s">
        <v>850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300" t="s">
        <v>151</v>
      </c>
      <c r="D76" s="300" t="s">
        <v>861</v>
      </c>
      <c r="E76" s="20" t="s">
        <v>153</v>
      </c>
      <c r="F76" s="301">
        <v>333.012</v>
      </c>
      <c r="G76" s="41"/>
      <c r="H76" s="47"/>
    </row>
    <row r="77" s="2" customFormat="1" ht="16.8" customHeight="1">
      <c r="A77" s="41"/>
      <c r="B77" s="47"/>
      <c r="C77" s="300" t="s">
        <v>203</v>
      </c>
      <c r="D77" s="300" t="s">
        <v>862</v>
      </c>
      <c r="E77" s="20" t="s">
        <v>153</v>
      </c>
      <c r="F77" s="301">
        <v>333.012</v>
      </c>
      <c r="G77" s="41"/>
      <c r="H77" s="47"/>
    </row>
    <row r="78" s="2" customFormat="1">
      <c r="A78" s="41"/>
      <c r="B78" s="47"/>
      <c r="C78" s="300" t="s">
        <v>246</v>
      </c>
      <c r="D78" s="300" t="s">
        <v>851</v>
      </c>
      <c r="E78" s="20" t="s">
        <v>153</v>
      </c>
      <c r="F78" s="301">
        <v>791.35400000000004</v>
      </c>
      <c r="G78" s="41"/>
      <c r="H78" s="47"/>
    </row>
    <row r="79" s="2" customFormat="1" ht="16.8" customHeight="1">
      <c r="A79" s="41"/>
      <c r="B79" s="47"/>
      <c r="C79" s="300" t="s">
        <v>280</v>
      </c>
      <c r="D79" s="300" t="s">
        <v>857</v>
      </c>
      <c r="E79" s="20" t="s">
        <v>153</v>
      </c>
      <c r="F79" s="301">
        <v>395.67700000000002</v>
      </c>
      <c r="G79" s="41"/>
      <c r="H79" s="47"/>
    </row>
    <row r="80" s="2" customFormat="1" ht="26.4" customHeight="1">
      <c r="A80" s="41"/>
      <c r="B80" s="47"/>
      <c r="C80" s="295" t="s">
        <v>863</v>
      </c>
      <c r="D80" s="295" t="s">
        <v>90</v>
      </c>
      <c r="E80" s="41"/>
      <c r="F80" s="41"/>
      <c r="G80" s="41"/>
      <c r="H80" s="47"/>
    </row>
    <row r="81" s="2" customFormat="1" ht="16.8" customHeight="1">
      <c r="A81" s="41"/>
      <c r="B81" s="47"/>
      <c r="C81" s="296" t="s">
        <v>95</v>
      </c>
      <c r="D81" s="297" t="s">
        <v>96</v>
      </c>
      <c r="E81" s="298" t="s">
        <v>19</v>
      </c>
      <c r="F81" s="299">
        <v>275.01999999999998</v>
      </c>
      <c r="G81" s="41"/>
      <c r="H81" s="47"/>
    </row>
    <row r="82" s="2" customFormat="1" ht="16.8" customHeight="1">
      <c r="A82" s="41"/>
      <c r="B82" s="47"/>
      <c r="C82" s="300" t="s">
        <v>19</v>
      </c>
      <c r="D82" s="300" t="s">
        <v>250</v>
      </c>
      <c r="E82" s="20" t="s">
        <v>19</v>
      </c>
      <c r="F82" s="301">
        <v>0</v>
      </c>
      <c r="G82" s="41"/>
      <c r="H82" s="47"/>
    </row>
    <row r="83" s="2" customFormat="1" ht="16.8" customHeight="1">
      <c r="A83" s="41"/>
      <c r="B83" s="47"/>
      <c r="C83" s="300" t="s">
        <v>95</v>
      </c>
      <c r="D83" s="300" t="s">
        <v>652</v>
      </c>
      <c r="E83" s="20" t="s">
        <v>19</v>
      </c>
      <c r="F83" s="301">
        <v>275.01999999999998</v>
      </c>
      <c r="G83" s="41"/>
      <c r="H83" s="47"/>
    </row>
    <row r="84" s="2" customFormat="1" ht="16.8" customHeight="1">
      <c r="A84" s="41"/>
      <c r="B84" s="47"/>
      <c r="C84" s="302" t="s">
        <v>850</v>
      </c>
      <c r="D84" s="41"/>
      <c r="E84" s="41"/>
      <c r="F84" s="41"/>
      <c r="G84" s="41"/>
      <c r="H84" s="47"/>
    </row>
    <row r="85" s="2" customFormat="1">
      <c r="A85" s="41"/>
      <c r="B85" s="47"/>
      <c r="C85" s="300" t="s">
        <v>246</v>
      </c>
      <c r="D85" s="300" t="s">
        <v>851</v>
      </c>
      <c r="E85" s="20" t="s">
        <v>153</v>
      </c>
      <c r="F85" s="301">
        <v>275.01999999999998</v>
      </c>
      <c r="G85" s="41"/>
      <c r="H85" s="47"/>
    </row>
    <row r="86" s="2" customFormat="1" ht="16.8" customHeight="1">
      <c r="A86" s="41"/>
      <c r="B86" s="47"/>
      <c r="C86" s="300" t="s">
        <v>262</v>
      </c>
      <c r="D86" s="300" t="s">
        <v>852</v>
      </c>
      <c r="E86" s="20" t="s">
        <v>153</v>
      </c>
      <c r="F86" s="301">
        <v>355.52199999999999</v>
      </c>
      <c r="G86" s="41"/>
      <c r="H86" s="47"/>
    </row>
    <row r="87" s="2" customFormat="1" ht="16.8" customHeight="1">
      <c r="A87" s="41"/>
      <c r="B87" s="47"/>
      <c r="C87" s="296" t="s">
        <v>617</v>
      </c>
      <c r="D87" s="297" t="s">
        <v>618</v>
      </c>
      <c r="E87" s="298" t="s">
        <v>19</v>
      </c>
      <c r="F87" s="299">
        <v>8</v>
      </c>
      <c r="G87" s="41"/>
      <c r="H87" s="47"/>
    </row>
    <row r="88" s="2" customFormat="1" ht="16.8" customHeight="1">
      <c r="A88" s="41"/>
      <c r="B88" s="47"/>
      <c r="C88" s="300" t="s">
        <v>19</v>
      </c>
      <c r="D88" s="300" t="s">
        <v>864</v>
      </c>
      <c r="E88" s="20" t="s">
        <v>19</v>
      </c>
      <c r="F88" s="301">
        <v>8</v>
      </c>
      <c r="G88" s="41"/>
      <c r="H88" s="47"/>
    </row>
    <row r="89" s="2" customFormat="1" ht="16.8" customHeight="1">
      <c r="A89" s="41"/>
      <c r="B89" s="47"/>
      <c r="C89" s="302" t="s">
        <v>850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00" t="s">
        <v>633</v>
      </c>
      <c r="D90" s="300" t="s">
        <v>865</v>
      </c>
      <c r="E90" s="20" t="s">
        <v>176</v>
      </c>
      <c r="F90" s="301">
        <v>8</v>
      </c>
      <c r="G90" s="41"/>
      <c r="H90" s="47"/>
    </row>
    <row r="91" s="2" customFormat="1" ht="16.8" customHeight="1">
      <c r="A91" s="41"/>
      <c r="B91" s="47"/>
      <c r="C91" s="300" t="s">
        <v>687</v>
      </c>
      <c r="D91" s="300" t="s">
        <v>866</v>
      </c>
      <c r="E91" s="20" t="s">
        <v>176</v>
      </c>
      <c r="F91" s="301">
        <v>8</v>
      </c>
      <c r="G91" s="41"/>
      <c r="H91" s="47"/>
    </row>
    <row r="92" s="2" customFormat="1" ht="16.8" customHeight="1">
      <c r="A92" s="41"/>
      <c r="B92" s="47"/>
      <c r="C92" s="300" t="s">
        <v>691</v>
      </c>
      <c r="D92" s="300" t="s">
        <v>867</v>
      </c>
      <c r="E92" s="20" t="s">
        <v>176</v>
      </c>
      <c r="F92" s="301">
        <v>8</v>
      </c>
      <c r="G92" s="41"/>
      <c r="H92" s="47"/>
    </row>
    <row r="93" s="2" customFormat="1" ht="16.8" customHeight="1">
      <c r="A93" s="41"/>
      <c r="B93" s="47"/>
      <c r="C93" s="300" t="s">
        <v>695</v>
      </c>
      <c r="D93" s="300" t="s">
        <v>868</v>
      </c>
      <c r="E93" s="20" t="s">
        <v>176</v>
      </c>
      <c r="F93" s="301">
        <v>8</v>
      </c>
      <c r="G93" s="41"/>
      <c r="H93" s="47"/>
    </row>
    <row r="94" s="2" customFormat="1" ht="16.8" customHeight="1">
      <c r="A94" s="41"/>
      <c r="B94" s="47"/>
      <c r="C94" s="296" t="s">
        <v>619</v>
      </c>
      <c r="D94" s="297" t="s">
        <v>620</v>
      </c>
      <c r="E94" s="298" t="s">
        <v>19</v>
      </c>
      <c r="F94" s="299">
        <v>4.5</v>
      </c>
      <c r="G94" s="41"/>
      <c r="H94" s="47"/>
    </row>
    <row r="95" s="2" customFormat="1" ht="16.8" customHeight="1">
      <c r="A95" s="41"/>
      <c r="B95" s="47"/>
      <c r="C95" s="300" t="s">
        <v>19</v>
      </c>
      <c r="D95" s="300" t="s">
        <v>869</v>
      </c>
      <c r="E95" s="20" t="s">
        <v>19</v>
      </c>
      <c r="F95" s="301">
        <v>4.5</v>
      </c>
      <c r="G95" s="41"/>
      <c r="H95" s="47"/>
    </row>
    <row r="96" s="2" customFormat="1" ht="16.8" customHeight="1">
      <c r="A96" s="41"/>
      <c r="B96" s="47"/>
      <c r="C96" s="302" t="s">
        <v>850</v>
      </c>
      <c r="D96" s="41"/>
      <c r="E96" s="41"/>
      <c r="F96" s="41"/>
      <c r="G96" s="41"/>
      <c r="H96" s="47"/>
    </row>
    <row r="97" s="2" customFormat="1" ht="16.8" customHeight="1">
      <c r="A97" s="41"/>
      <c r="B97" s="47"/>
      <c r="C97" s="300" t="s">
        <v>629</v>
      </c>
      <c r="D97" s="300" t="s">
        <v>870</v>
      </c>
      <c r="E97" s="20" t="s">
        <v>176</v>
      </c>
      <c r="F97" s="301">
        <v>4.5</v>
      </c>
      <c r="G97" s="41"/>
      <c r="H97" s="47"/>
    </row>
    <row r="98" s="2" customFormat="1" ht="16.8" customHeight="1">
      <c r="A98" s="41"/>
      <c r="B98" s="47"/>
      <c r="C98" s="300" t="s">
        <v>683</v>
      </c>
      <c r="D98" s="300" t="s">
        <v>871</v>
      </c>
      <c r="E98" s="20" t="s">
        <v>176</v>
      </c>
      <c r="F98" s="301">
        <v>4.5</v>
      </c>
      <c r="G98" s="41"/>
      <c r="H98" s="47"/>
    </row>
    <row r="99" s="2" customFormat="1" ht="16.8" customHeight="1">
      <c r="A99" s="41"/>
      <c r="B99" s="47"/>
      <c r="C99" s="296" t="s">
        <v>98</v>
      </c>
      <c r="D99" s="297" t="s">
        <v>99</v>
      </c>
      <c r="E99" s="298" t="s">
        <v>19</v>
      </c>
      <c r="F99" s="299">
        <v>48.521000000000001</v>
      </c>
      <c r="G99" s="41"/>
      <c r="H99" s="47"/>
    </row>
    <row r="100" s="2" customFormat="1" ht="16.8" customHeight="1">
      <c r="A100" s="41"/>
      <c r="B100" s="47"/>
      <c r="C100" s="300" t="s">
        <v>19</v>
      </c>
      <c r="D100" s="300" t="s">
        <v>663</v>
      </c>
      <c r="E100" s="20" t="s">
        <v>19</v>
      </c>
      <c r="F100" s="301">
        <v>42.305999999999997</v>
      </c>
      <c r="G100" s="41"/>
      <c r="H100" s="47"/>
    </row>
    <row r="101" s="2" customFormat="1" ht="16.8" customHeight="1">
      <c r="A101" s="41"/>
      <c r="B101" s="47"/>
      <c r="C101" s="300" t="s">
        <v>19</v>
      </c>
      <c r="D101" s="300" t="s">
        <v>664</v>
      </c>
      <c r="E101" s="20" t="s">
        <v>19</v>
      </c>
      <c r="F101" s="301">
        <v>4.7300000000000004</v>
      </c>
      <c r="G101" s="41"/>
      <c r="H101" s="47"/>
    </row>
    <row r="102" s="2" customFormat="1" ht="16.8" customHeight="1">
      <c r="A102" s="41"/>
      <c r="B102" s="47"/>
      <c r="C102" s="300" t="s">
        <v>19</v>
      </c>
      <c r="D102" s="300" t="s">
        <v>665</v>
      </c>
      <c r="E102" s="20" t="s">
        <v>19</v>
      </c>
      <c r="F102" s="301">
        <v>1.4850000000000001</v>
      </c>
      <c r="G102" s="41"/>
      <c r="H102" s="47"/>
    </row>
    <row r="103" s="2" customFormat="1" ht="16.8" customHeight="1">
      <c r="A103" s="41"/>
      <c r="B103" s="47"/>
      <c r="C103" s="300" t="s">
        <v>98</v>
      </c>
      <c r="D103" s="300" t="s">
        <v>162</v>
      </c>
      <c r="E103" s="20" t="s">
        <v>19</v>
      </c>
      <c r="F103" s="301">
        <v>48.521000000000001</v>
      </c>
      <c r="G103" s="41"/>
      <c r="H103" s="47"/>
    </row>
    <row r="104" s="2" customFormat="1" ht="16.8" customHeight="1">
      <c r="A104" s="41"/>
      <c r="B104" s="47"/>
      <c r="C104" s="302" t="s">
        <v>850</v>
      </c>
      <c r="D104" s="41"/>
      <c r="E104" s="41"/>
      <c r="F104" s="41"/>
      <c r="G104" s="41"/>
      <c r="H104" s="47"/>
    </row>
    <row r="105" s="2" customFormat="1" ht="16.8" customHeight="1">
      <c r="A105" s="41"/>
      <c r="B105" s="47"/>
      <c r="C105" s="300" t="s">
        <v>285</v>
      </c>
      <c r="D105" s="300" t="s">
        <v>853</v>
      </c>
      <c r="E105" s="20" t="s">
        <v>153</v>
      </c>
      <c r="F105" s="301">
        <v>48.521000000000001</v>
      </c>
      <c r="G105" s="41"/>
      <c r="H105" s="47"/>
    </row>
    <row r="106" s="2" customFormat="1">
      <c r="A106" s="41"/>
      <c r="B106" s="47"/>
      <c r="C106" s="300" t="s">
        <v>253</v>
      </c>
      <c r="D106" s="300" t="s">
        <v>854</v>
      </c>
      <c r="E106" s="20" t="s">
        <v>153</v>
      </c>
      <c r="F106" s="301">
        <v>80.501999999999995</v>
      </c>
      <c r="G106" s="41"/>
      <c r="H106" s="47"/>
    </row>
    <row r="107" s="2" customFormat="1" ht="16.8" customHeight="1">
      <c r="A107" s="41"/>
      <c r="B107" s="47"/>
      <c r="C107" s="296" t="s">
        <v>102</v>
      </c>
      <c r="D107" s="297" t="s">
        <v>103</v>
      </c>
      <c r="E107" s="298" t="s">
        <v>19</v>
      </c>
      <c r="F107" s="299">
        <v>80.501999999999995</v>
      </c>
      <c r="G107" s="41"/>
      <c r="H107" s="47"/>
    </row>
    <row r="108" s="2" customFormat="1" ht="16.8" customHeight="1">
      <c r="A108" s="41"/>
      <c r="B108" s="47"/>
      <c r="C108" s="300" t="s">
        <v>19</v>
      </c>
      <c r="D108" s="300" t="s">
        <v>257</v>
      </c>
      <c r="E108" s="20" t="s">
        <v>19</v>
      </c>
      <c r="F108" s="301">
        <v>56.814999999999998</v>
      </c>
      <c r="G108" s="41"/>
      <c r="H108" s="47"/>
    </row>
    <row r="109" s="2" customFormat="1" ht="16.8" customHeight="1">
      <c r="A109" s="41"/>
      <c r="B109" s="47"/>
      <c r="C109" s="300" t="s">
        <v>19</v>
      </c>
      <c r="D109" s="300" t="s">
        <v>654</v>
      </c>
      <c r="E109" s="20" t="s">
        <v>19</v>
      </c>
      <c r="F109" s="301">
        <v>22.518000000000001</v>
      </c>
      <c r="G109" s="41"/>
      <c r="H109" s="47"/>
    </row>
    <row r="110" s="2" customFormat="1" ht="16.8" customHeight="1">
      <c r="A110" s="41"/>
      <c r="B110" s="47"/>
      <c r="C110" s="300" t="s">
        <v>19</v>
      </c>
      <c r="D110" s="300" t="s">
        <v>655</v>
      </c>
      <c r="E110" s="20" t="s">
        <v>19</v>
      </c>
      <c r="F110" s="301">
        <v>1.169</v>
      </c>
      <c r="G110" s="41"/>
      <c r="H110" s="47"/>
    </row>
    <row r="111" s="2" customFormat="1" ht="16.8" customHeight="1">
      <c r="A111" s="41"/>
      <c r="B111" s="47"/>
      <c r="C111" s="300" t="s">
        <v>102</v>
      </c>
      <c r="D111" s="300" t="s">
        <v>162</v>
      </c>
      <c r="E111" s="20" t="s">
        <v>19</v>
      </c>
      <c r="F111" s="301">
        <v>80.501999999999995</v>
      </c>
      <c r="G111" s="41"/>
      <c r="H111" s="47"/>
    </row>
    <row r="112" s="2" customFormat="1" ht="16.8" customHeight="1">
      <c r="A112" s="41"/>
      <c r="B112" s="47"/>
      <c r="C112" s="302" t="s">
        <v>850</v>
      </c>
      <c r="D112" s="41"/>
      <c r="E112" s="41"/>
      <c r="F112" s="41"/>
      <c r="G112" s="41"/>
      <c r="H112" s="47"/>
    </row>
    <row r="113" s="2" customFormat="1">
      <c r="A113" s="41"/>
      <c r="B113" s="47"/>
      <c r="C113" s="300" t="s">
        <v>253</v>
      </c>
      <c r="D113" s="300" t="s">
        <v>854</v>
      </c>
      <c r="E113" s="20" t="s">
        <v>153</v>
      </c>
      <c r="F113" s="301">
        <v>80.501999999999995</v>
      </c>
      <c r="G113" s="41"/>
      <c r="H113" s="47"/>
    </row>
    <row r="114" s="2" customFormat="1">
      <c r="A114" s="41"/>
      <c r="B114" s="47"/>
      <c r="C114" s="300" t="s">
        <v>246</v>
      </c>
      <c r="D114" s="300" t="s">
        <v>851</v>
      </c>
      <c r="E114" s="20" t="s">
        <v>153</v>
      </c>
      <c r="F114" s="301">
        <v>275.01999999999998</v>
      </c>
      <c r="G114" s="41"/>
      <c r="H114" s="47"/>
    </row>
    <row r="115" s="2" customFormat="1" ht="16.8" customHeight="1">
      <c r="A115" s="41"/>
      <c r="B115" s="47"/>
      <c r="C115" s="300" t="s">
        <v>262</v>
      </c>
      <c r="D115" s="300" t="s">
        <v>852</v>
      </c>
      <c r="E115" s="20" t="s">
        <v>153</v>
      </c>
      <c r="F115" s="301">
        <v>355.52199999999999</v>
      </c>
      <c r="G115" s="41"/>
      <c r="H115" s="47"/>
    </row>
    <row r="116" s="2" customFormat="1">
      <c r="A116" s="41"/>
      <c r="B116" s="47"/>
      <c r="C116" s="300" t="s">
        <v>269</v>
      </c>
      <c r="D116" s="300" t="s">
        <v>855</v>
      </c>
      <c r="E116" s="20" t="s">
        <v>223</v>
      </c>
      <c r="F116" s="301">
        <v>144.904</v>
      </c>
      <c r="G116" s="41"/>
      <c r="H116" s="47"/>
    </row>
    <row r="117" s="2" customFormat="1" ht="16.8" customHeight="1">
      <c r="A117" s="41"/>
      <c r="B117" s="47"/>
      <c r="C117" s="300" t="s">
        <v>275</v>
      </c>
      <c r="D117" s="300" t="s">
        <v>856</v>
      </c>
      <c r="E117" s="20" t="s">
        <v>153</v>
      </c>
      <c r="F117" s="301">
        <v>80.501999999999995</v>
      </c>
      <c r="G117" s="41"/>
      <c r="H117" s="47"/>
    </row>
    <row r="118" s="2" customFormat="1" ht="16.8" customHeight="1">
      <c r="A118" s="41"/>
      <c r="B118" s="47"/>
      <c r="C118" s="300" t="s">
        <v>280</v>
      </c>
      <c r="D118" s="300" t="s">
        <v>857</v>
      </c>
      <c r="E118" s="20" t="s">
        <v>153</v>
      </c>
      <c r="F118" s="301">
        <v>137.50999999999999</v>
      </c>
      <c r="G118" s="41"/>
      <c r="H118" s="47"/>
    </row>
    <row r="119" s="2" customFormat="1" ht="16.8" customHeight="1">
      <c r="A119" s="41"/>
      <c r="B119" s="47"/>
      <c r="C119" s="296" t="s">
        <v>185</v>
      </c>
      <c r="D119" s="297" t="s">
        <v>858</v>
      </c>
      <c r="E119" s="298" t="s">
        <v>19</v>
      </c>
      <c r="F119" s="299">
        <v>181</v>
      </c>
      <c r="G119" s="41"/>
      <c r="H119" s="47"/>
    </row>
    <row r="120" s="2" customFormat="1" ht="16.8" customHeight="1">
      <c r="A120" s="41"/>
      <c r="B120" s="47"/>
      <c r="C120" s="300" t="s">
        <v>19</v>
      </c>
      <c r="D120" s="300" t="s">
        <v>649</v>
      </c>
      <c r="E120" s="20" t="s">
        <v>19</v>
      </c>
      <c r="F120" s="301">
        <v>181</v>
      </c>
      <c r="G120" s="41"/>
      <c r="H120" s="47"/>
    </row>
    <row r="121" s="2" customFormat="1" ht="16.8" customHeight="1">
      <c r="A121" s="41"/>
      <c r="B121" s="47"/>
      <c r="C121" s="300" t="s">
        <v>185</v>
      </c>
      <c r="D121" s="300" t="s">
        <v>186</v>
      </c>
      <c r="E121" s="20" t="s">
        <v>19</v>
      </c>
      <c r="F121" s="301">
        <v>181</v>
      </c>
      <c r="G121" s="41"/>
      <c r="H121" s="47"/>
    </row>
    <row r="122" s="2" customFormat="1" ht="16.8" customHeight="1">
      <c r="A122" s="41"/>
      <c r="B122" s="47"/>
      <c r="C122" s="296" t="s">
        <v>105</v>
      </c>
      <c r="D122" s="297" t="s">
        <v>106</v>
      </c>
      <c r="E122" s="298" t="s">
        <v>19</v>
      </c>
      <c r="F122" s="299">
        <v>8.2940000000000005</v>
      </c>
      <c r="G122" s="41"/>
      <c r="H122" s="47"/>
    </row>
    <row r="123" s="2" customFormat="1" ht="16.8" customHeight="1">
      <c r="A123" s="41"/>
      <c r="B123" s="47"/>
      <c r="C123" s="300" t="s">
        <v>19</v>
      </c>
      <c r="D123" s="300" t="s">
        <v>679</v>
      </c>
      <c r="E123" s="20" t="s">
        <v>19</v>
      </c>
      <c r="F123" s="301">
        <v>7.0510000000000002</v>
      </c>
      <c r="G123" s="41"/>
      <c r="H123" s="47"/>
    </row>
    <row r="124" s="2" customFormat="1" ht="16.8" customHeight="1">
      <c r="A124" s="41"/>
      <c r="B124" s="47"/>
      <c r="C124" s="300" t="s">
        <v>19</v>
      </c>
      <c r="D124" s="300" t="s">
        <v>680</v>
      </c>
      <c r="E124" s="20" t="s">
        <v>19</v>
      </c>
      <c r="F124" s="301">
        <v>0.94599999999999995</v>
      </c>
      <c r="G124" s="41"/>
      <c r="H124" s="47"/>
    </row>
    <row r="125" s="2" customFormat="1" ht="16.8" customHeight="1">
      <c r="A125" s="41"/>
      <c r="B125" s="47"/>
      <c r="C125" s="300" t="s">
        <v>19</v>
      </c>
      <c r="D125" s="300" t="s">
        <v>681</v>
      </c>
      <c r="E125" s="20" t="s">
        <v>19</v>
      </c>
      <c r="F125" s="301">
        <v>0.29699999999999999</v>
      </c>
      <c r="G125" s="41"/>
      <c r="H125" s="47"/>
    </row>
    <row r="126" s="2" customFormat="1" ht="16.8" customHeight="1">
      <c r="A126" s="41"/>
      <c r="B126" s="47"/>
      <c r="C126" s="300" t="s">
        <v>105</v>
      </c>
      <c r="D126" s="300" t="s">
        <v>162</v>
      </c>
      <c r="E126" s="20" t="s">
        <v>19</v>
      </c>
      <c r="F126" s="301">
        <v>8.2940000000000005</v>
      </c>
      <c r="G126" s="41"/>
      <c r="H126" s="47"/>
    </row>
    <row r="127" s="2" customFormat="1" ht="16.8" customHeight="1">
      <c r="A127" s="41"/>
      <c r="B127" s="47"/>
      <c r="C127" s="302" t="s">
        <v>850</v>
      </c>
      <c r="D127" s="41"/>
      <c r="E127" s="41"/>
      <c r="F127" s="41"/>
      <c r="G127" s="41"/>
      <c r="H127" s="47"/>
    </row>
    <row r="128" s="2" customFormat="1" ht="16.8" customHeight="1">
      <c r="A128" s="41"/>
      <c r="B128" s="47"/>
      <c r="C128" s="300" t="s">
        <v>354</v>
      </c>
      <c r="D128" s="300" t="s">
        <v>859</v>
      </c>
      <c r="E128" s="20" t="s">
        <v>153</v>
      </c>
      <c r="F128" s="301">
        <v>8.2940000000000005</v>
      </c>
      <c r="G128" s="41"/>
      <c r="H128" s="47"/>
    </row>
    <row r="129" s="2" customFormat="1">
      <c r="A129" s="41"/>
      <c r="B129" s="47"/>
      <c r="C129" s="300" t="s">
        <v>253</v>
      </c>
      <c r="D129" s="300" t="s">
        <v>854</v>
      </c>
      <c r="E129" s="20" t="s">
        <v>153</v>
      </c>
      <c r="F129" s="301">
        <v>80.501999999999995</v>
      </c>
      <c r="G129" s="41"/>
      <c r="H129" s="47"/>
    </row>
    <row r="130" s="2" customFormat="1" ht="16.8" customHeight="1">
      <c r="A130" s="41"/>
      <c r="B130" s="47"/>
      <c r="C130" s="296" t="s">
        <v>108</v>
      </c>
      <c r="D130" s="297" t="s">
        <v>109</v>
      </c>
      <c r="E130" s="298" t="s">
        <v>19</v>
      </c>
      <c r="F130" s="299">
        <v>112.398</v>
      </c>
      <c r="G130" s="41"/>
      <c r="H130" s="47"/>
    </row>
    <row r="131" s="2" customFormat="1" ht="16.8" customHeight="1">
      <c r="A131" s="41"/>
      <c r="B131" s="47"/>
      <c r="C131" s="300" t="s">
        <v>19</v>
      </c>
      <c r="D131" s="300" t="s">
        <v>645</v>
      </c>
      <c r="E131" s="20" t="s">
        <v>19</v>
      </c>
      <c r="F131" s="301">
        <v>99.549999999999997</v>
      </c>
      <c r="G131" s="41"/>
      <c r="H131" s="47"/>
    </row>
    <row r="132" s="2" customFormat="1" ht="16.8" customHeight="1">
      <c r="A132" s="41"/>
      <c r="B132" s="47"/>
      <c r="C132" s="300" t="s">
        <v>19</v>
      </c>
      <c r="D132" s="300" t="s">
        <v>646</v>
      </c>
      <c r="E132" s="20" t="s">
        <v>19</v>
      </c>
      <c r="F132" s="301">
        <v>8.4260000000000002</v>
      </c>
      <c r="G132" s="41"/>
      <c r="H132" s="47"/>
    </row>
    <row r="133" s="2" customFormat="1" ht="16.8" customHeight="1">
      <c r="A133" s="41"/>
      <c r="B133" s="47"/>
      <c r="C133" s="300" t="s">
        <v>19</v>
      </c>
      <c r="D133" s="300" t="s">
        <v>647</v>
      </c>
      <c r="E133" s="20" t="s">
        <v>19</v>
      </c>
      <c r="F133" s="301">
        <v>4.4219999999999997</v>
      </c>
      <c r="G133" s="41"/>
      <c r="H133" s="47"/>
    </row>
    <row r="134" s="2" customFormat="1" ht="16.8" customHeight="1">
      <c r="A134" s="41"/>
      <c r="B134" s="47"/>
      <c r="C134" s="300" t="s">
        <v>108</v>
      </c>
      <c r="D134" s="300" t="s">
        <v>162</v>
      </c>
      <c r="E134" s="20" t="s">
        <v>19</v>
      </c>
      <c r="F134" s="301">
        <v>112.398</v>
      </c>
      <c r="G134" s="41"/>
      <c r="H134" s="47"/>
    </row>
    <row r="135" s="2" customFormat="1" ht="16.8" customHeight="1">
      <c r="A135" s="41"/>
      <c r="B135" s="47"/>
      <c r="C135" s="302" t="s">
        <v>850</v>
      </c>
      <c r="D135" s="41"/>
      <c r="E135" s="41"/>
      <c r="F135" s="41"/>
      <c r="G135" s="41"/>
      <c r="H135" s="47"/>
    </row>
    <row r="136" s="2" customFormat="1">
      <c r="A136" s="41"/>
      <c r="B136" s="47"/>
      <c r="C136" s="300" t="s">
        <v>163</v>
      </c>
      <c r="D136" s="300" t="s">
        <v>860</v>
      </c>
      <c r="E136" s="20" t="s">
        <v>153</v>
      </c>
      <c r="F136" s="301">
        <v>112.398</v>
      </c>
      <c r="G136" s="41"/>
      <c r="H136" s="47"/>
    </row>
    <row r="137" s="2" customFormat="1">
      <c r="A137" s="41"/>
      <c r="B137" s="47"/>
      <c r="C137" s="300" t="s">
        <v>246</v>
      </c>
      <c r="D137" s="300" t="s">
        <v>851</v>
      </c>
      <c r="E137" s="20" t="s">
        <v>153</v>
      </c>
      <c r="F137" s="301">
        <v>275.01999999999998</v>
      </c>
      <c r="G137" s="41"/>
      <c r="H137" s="47"/>
    </row>
    <row r="138" s="2" customFormat="1" ht="16.8" customHeight="1">
      <c r="A138" s="41"/>
      <c r="B138" s="47"/>
      <c r="C138" s="300" t="s">
        <v>280</v>
      </c>
      <c r="D138" s="300" t="s">
        <v>857</v>
      </c>
      <c r="E138" s="20" t="s">
        <v>153</v>
      </c>
      <c r="F138" s="301">
        <v>137.50999999999999</v>
      </c>
      <c r="G138" s="41"/>
      <c r="H138" s="47"/>
    </row>
    <row r="139" s="2" customFormat="1" ht="16.8" customHeight="1">
      <c r="A139" s="41"/>
      <c r="B139" s="47"/>
      <c r="C139" s="296" t="s">
        <v>111</v>
      </c>
      <c r="D139" s="297" t="s">
        <v>112</v>
      </c>
      <c r="E139" s="298" t="s">
        <v>19</v>
      </c>
      <c r="F139" s="299">
        <v>105.614</v>
      </c>
      <c r="G139" s="41"/>
      <c r="H139" s="47"/>
    </row>
    <row r="140" s="2" customFormat="1" ht="16.8" customHeight="1">
      <c r="A140" s="41"/>
      <c r="B140" s="47"/>
      <c r="C140" s="300" t="s">
        <v>19</v>
      </c>
      <c r="D140" s="300" t="s">
        <v>643</v>
      </c>
      <c r="E140" s="20" t="s">
        <v>19</v>
      </c>
      <c r="F140" s="301">
        <v>105.614</v>
      </c>
      <c r="G140" s="41"/>
      <c r="H140" s="47"/>
    </row>
    <row r="141" s="2" customFormat="1" ht="16.8" customHeight="1">
      <c r="A141" s="41"/>
      <c r="B141" s="47"/>
      <c r="C141" s="300" t="s">
        <v>111</v>
      </c>
      <c r="D141" s="300" t="s">
        <v>162</v>
      </c>
      <c r="E141" s="20" t="s">
        <v>19</v>
      </c>
      <c r="F141" s="301">
        <v>105.614</v>
      </c>
      <c r="G141" s="41"/>
      <c r="H141" s="47"/>
    </row>
    <row r="142" s="2" customFormat="1" ht="16.8" customHeight="1">
      <c r="A142" s="41"/>
      <c r="B142" s="47"/>
      <c r="C142" s="302" t="s">
        <v>850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0" t="s">
        <v>151</v>
      </c>
      <c r="D143" s="300" t="s">
        <v>861</v>
      </c>
      <c r="E143" s="20" t="s">
        <v>153</v>
      </c>
      <c r="F143" s="301">
        <v>105.614</v>
      </c>
      <c r="G143" s="41"/>
      <c r="H143" s="47"/>
    </row>
    <row r="144" s="2" customFormat="1">
      <c r="A144" s="41"/>
      <c r="B144" s="47"/>
      <c r="C144" s="300" t="s">
        <v>246</v>
      </c>
      <c r="D144" s="300" t="s">
        <v>851</v>
      </c>
      <c r="E144" s="20" t="s">
        <v>153</v>
      </c>
      <c r="F144" s="301">
        <v>275.01999999999998</v>
      </c>
      <c r="G144" s="41"/>
      <c r="H144" s="47"/>
    </row>
    <row r="145" s="2" customFormat="1" ht="16.8" customHeight="1">
      <c r="A145" s="41"/>
      <c r="B145" s="47"/>
      <c r="C145" s="300" t="s">
        <v>280</v>
      </c>
      <c r="D145" s="300" t="s">
        <v>857</v>
      </c>
      <c r="E145" s="20" t="s">
        <v>153</v>
      </c>
      <c r="F145" s="301">
        <v>137.50999999999999</v>
      </c>
      <c r="G145" s="41"/>
      <c r="H145" s="47"/>
    </row>
    <row r="146" s="2" customFormat="1" ht="7.44" customHeight="1">
      <c r="A146" s="41"/>
      <c r="B146" s="160"/>
      <c r="C146" s="161"/>
      <c r="D146" s="161"/>
      <c r="E146" s="161"/>
      <c r="F146" s="161"/>
      <c r="G146" s="161"/>
      <c r="H146" s="47"/>
    </row>
    <row r="147" s="2" customFormat="1">
      <c r="A147" s="41"/>
      <c r="B147" s="41"/>
      <c r="C147" s="41"/>
      <c r="D147" s="41"/>
      <c r="E147" s="41"/>
      <c r="F147" s="41"/>
      <c r="G147" s="41"/>
      <c r="H147" s="41"/>
    </row>
  </sheetData>
  <sheetProtection sheet="1" formatColumns="0" formatRows="0" objects="1" scenarios="1" spinCount="100000" saltValue="T/ICbUB4HJygh6x6Pb0FpSIEX+u1PaB3W1957NClLNtUuWrQUh+T46jZaGoOlrVCOGoWHzxQvZgdlRzcXGHvdg==" hashValue="O26XqgGrFbIKLTxIFSyf1I8yrMF1SdzFYxEIYAdvCxcVkm5Fu1BMjqW9vXgxpNEC6/CiCGVs9SnY9GNs1i1Xu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872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873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874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875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876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877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878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879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880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881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882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85</v>
      </c>
      <c r="F18" s="314" t="s">
        <v>883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884</v>
      </c>
      <c r="F19" s="314" t="s">
        <v>885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886</v>
      </c>
      <c r="F20" s="314" t="s">
        <v>887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888</v>
      </c>
      <c r="F21" s="314" t="s">
        <v>889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890</v>
      </c>
      <c r="F22" s="314" t="s">
        <v>891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892</v>
      </c>
      <c r="F23" s="314" t="s">
        <v>893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894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895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896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897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898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899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900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901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902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134</v>
      </c>
      <c r="F36" s="314"/>
      <c r="G36" s="314" t="s">
        <v>903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904</v>
      </c>
      <c r="F37" s="314"/>
      <c r="G37" s="314" t="s">
        <v>905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59</v>
      </c>
      <c r="F38" s="314"/>
      <c r="G38" s="314" t="s">
        <v>906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60</v>
      </c>
      <c r="F39" s="314"/>
      <c r="G39" s="314" t="s">
        <v>907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135</v>
      </c>
      <c r="F40" s="314"/>
      <c r="G40" s="314" t="s">
        <v>908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136</v>
      </c>
      <c r="F41" s="314"/>
      <c r="G41" s="314" t="s">
        <v>909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910</v>
      </c>
      <c r="F42" s="314"/>
      <c r="G42" s="314" t="s">
        <v>911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912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913</v>
      </c>
      <c r="F44" s="314"/>
      <c r="G44" s="314" t="s">
        <v>914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138</v>
      </c>
      <c r="F45" s="314"/>
      <c r="G45" s="314" t="s">
        <v>915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916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917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918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919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920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921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922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923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924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925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926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927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928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929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930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931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932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933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934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935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936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937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938</v>
      </c>
      <c r="D76" s="332"/>
      <c r="E76" s="332"/>
      <c r="F76" s="332" t="s">
        <v>939</v>
      </c>
      <c r="G76" s="333"/>
      <c r="H76" s="332" t="s">
        <v>60</v>
      </c>
      <c r="I76" s="332" t="s">
        <v>63</v>
      </c>
      <c r="J76" s="332" t="s">
        <v>940</v>
      </c>
      <c r="K76" s="331"/>
    </row>
    <row r="77" s="1" customFormat="1" ht="17.25" customHeight="1">
      <c r="B77" s="329"/>
      <c r="C77" s="334" t="s">
        <v>941</v>
      </c>
      <c r="D77" s="334"/>
      <c r="E77" s="334"/>
      <c r="F77" s="335" t="s">
        <v>942</v>
      </c>
      <c r="G77" s="336"/>
      <c r="H77" s="334"/>
      <c r="I77" s="334"/>
      <c r="J77" s="334" t="s">
        <v>943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59</v>
      </c>
      <c r="D79" s="339"/>
      <c r="E79" s="339"/>
      <c r="F79" s="340" t="s">
        <v>944</v>
      </c>
      <c r="G79" s="341"/>
      <c r="H79" s="317" t="s">
        <v>945</v>
      </c>
      <c r="I79" s="317" t="s">
        <v>946</v>
      </c>
      <c r="J79" s="317">
        <v>20</v>
      </c>
      <c r="K79" s="331"/>
    </row>
    <row r="80" s="1" customFormat="1" ht="15" customHeight="1">
      <c r="B80" s="329"/>
      <c r="C80" s="317" t="s">
        <v>947</v>
      </c>
      <c r="D80" s="317"/>
      <c r="E80" s="317"/>
      <c r="F80" s="340" t="s">
        <v>944</v>
      </c>
      <c r="G80" s="341"/>
      <c r="H80" s="317" t="s">
        <v>948</v>
      </c>
      <c r="I80" s="317" t="s">
        <v>946</v>
      </c>
      <c r="J80" s="317">
        <v>120</v>
      </c>
      <c r="K80" s="331"/>
    </row>
    <row r="81" s="1" customFormat="1" ht="15" customHeight="1">
      <c r="B81" s="342"/>
      <c r="C81" s="317" t="s">
        <v>949</v>
      </c>
      <c r="D81" s="317"/>
      <c r="E81" s="317"/>
      <c r="F81" s="340" t="s">
        <v>950</v>
      </c>
      <c r="G81" s="341"/>
      <c r="H81" s="317" t="s">
        <v>951</v>
      </c>
      <c r="I81" s="317" t="s">
        <v>946</v>
      </c>
      <c r="J81" s="317">
        <v>50</v>
      </c>
      <c r="K81" s="331"/>
    </row>
    <row r="82" s="1" customFormat="1" ht="15" customHeight="1">
      <c r="B82" s="342"/>
      <c r="C82" s="317" t="s">
        <v>952</v>
      </c>
      <c r="D82" s="317"/>
      <c r="E82" s="317"/>
      <c r="F82" s="340" t="s">
        <v>944</v>
      </c>
      <c r="G82" s="341"/>
      <c r="H82" s="317" t="s">
        <v>953</v>
      </c>
      <c r="I82" s="317" t="s">
        <v>954</v>
      </c>
      <c r="J82" s="317"/>
      <c r="K82" s="331"/>
    </row>
    <row r="83" s="1" customFormat="1" ht="15" customHeight="1">
      <c r="B83" s="342"/>
      <c r="C83" s="343" t="s">
        <v>955</v>
      </c>
      <c r="D83" s="343"/>
      <c r="E83" s="343"/>
      <c r="F83" s="344" t="s">
        <v>950</v>
      </c>
      <c r="G83" s="343"/>
      <c r="H83" s="343" t="s">
        <v>956</v>
      </c>
      <c r="I83" s="343" t="s">
        <v>946</v>
      </c>
      <c r="J83" s="343">
        <v>15</v>
      </c>
      <c r="K83" s="331"/>
    </row>
    <row r="84" s="1" customFormat="1" ht="15" customHeight="1">
      <c r="B84" s="342"/>
      <c r="C84" s="343" t="s">
        <v>957</v>
      </c>
      <c r="D84" s="343"/>
      <c r="E84" s="343"/>
      <c r="F84" s="344" t="s">
        <v>950</v>
      </c>
      <c r="G84" s="343"/>
      <c r="H84" s="343" t="s">
        <v>958</v>
      </c>
      <c r="I84" s="343" t="s">
        <v>946</v>
      </c>
      <c r="J84" s="343">
        <v>15</v>
      </c>
      <c r="K84" s="331"/>
    </row>
    <row r="85" s="1" customFormat="1" ht="15" customHeight="1">
      <c r="B85" s="342"/>
      <c r="C85" s="343" t="s">
        <v>959</v>
      </c>
      <c r="D85" s="343"/>
      <c r="E85" s="343"/>
      <c r="F85" s="344" t="s">
        <v>950</v>
      </c>
      <c r="G85" s="343"/>
      <c r="H85" s="343" t="s">
        <v>960</v>
      </c>
      <c r="I85" s="343" t="s">
        <v>946</v>
      </c>
      <c r="J85" s="343">
        <v>20</v>
      </c>
      <c r="K85" s="331"/>
    </row>
    <row r="86" s="1" customFormat="1" ht="15" customHeight="1">
      <c r="B86" s="342"/>
      <c r="C86" s="343" t="s">
        <v>961</v>
      </c>
      <c r="D86" s="343"/>
      <c r="E86" s="343"/>
      <c r="F86" s="344" t="s">
        <v>950</v>
      </c>
      <c r="G86" s="343"/>
      <c r="H86" s="343" t="s">
        <v>962</v>
      </c>
      <c r="I86" s="343" t="s">
        <v>946</v>
      </c>
      <c r="J86" s="343">
        <v>20</v>
      </c>
      <c r="K86" s="331"/>
    </row>
    <row r="87" s="1" customFormat="1" ht="15" customHeight="1">
      <c r="B87" s="342"/>
      <c r="C87" s="317" t="s">
        <v>963</v>
      </c>
      <c r="D87" s="317"/>
      <c r="E87" s="317"/>
      <c r="F87" s="340" t="s">
        <v>950</v>
      </c>
      <c r="G87" s="341"/>
      <c r="H87" s="317" t="s">
        <v>964</v>
      </c>
      <c r="I87" s="317" t="s">
        <v>946</v>
      </c>
      <c r="J87" s="317">
        <v>50</v>
      </c>
      <c r="K87" s="331"/>
    </row>
    <row r="88" s="1" customFormat="1" ht="15" customHeight="1">
      <c r="B88" s="342"/>
      <c r="C88" s="317" t="s">
        <v>965</v>
      </c>
      <c r="D88" s="317"/>
      <c r="E88" s="317"/>
      <c r="F88" s="340" t="s">
        <v>950</v>
      </c>
      <c r="G88" s="341"/>
      <c r="H88" s="317" t="s">
        <v>966</v>
      </c>
      <c r="I88" s="317" t="s">
        <v>946</v>
      </c>
      <c r="J88" s="317">
        <v>20</v>
      </c>
      <c r="K88" s="331"/>
    </row>
    <row r="89" s="1" customFormat="1" ht="15" customHeight="1">
      <c r="B89" s="342"/>
      <c r="C89" s="317" t="s">
        <v>967</v>
      </c>
      <c r="D89" s="317"/>
      <c r="E89" s="317"/>
      <c r="F89" s="340" t="s">
        <v>950</v>
      </c>
      <c r="G89" s="341"/>
      <c r="H89" s="317" t="s">
        <v>968</v>
      </c>
      <c r="I89" s="317" t="s">
        <v>946</v>
      </c>
      <c r="J89" s="317">
        <v>20</v>
      </c>
      <c r="K89" s="331"/>
    </row>
    <row r="90" s="1" customFormat="1" ht="15" customHeight="1">
      <c r="B90" s="342"/>
      <c r="C90" s="317" t="s">
        <v>969</v>
      </c>
      <c r="D90" s="317"/>
      <c r="E90" s="317"/>
      <c r="F90" s="340" t="s">
        <v>950</v>
      </c>
      <c r="G90" s="341"/>
      <c r="H90" s="317" t="s">
        <v>970</v>
      </c>
      <c r="I90" s="317" t="s">
        <v>946</v>
      </c>
      <c r="J90" s="317">
        <v>50</v>
      </c>
      <c r="K90" s="331"/>
    </row>
    <row r="91" s="1" customFormat="1" ht="15" customHeight="1">
      <c r="B91" s="342"/>
      <c r="C91" s="317" t="s">
        <v>971</v>
      </c>
      <c r="D91" s="317"/>
      <c r="E91" s="317"/>
      <c r="F91" s="340" t="s">
        <v>950</v>
      </c>
      <c r="G91" s="341"/>
      <c r="H91" s="317" t="s">
        <v>971</v>
      </c>
      <c r="I91" s="317" t="s">
        <v>946</v>
      </c>
      <c r="J91" s="317">
        <v>50</v>
      </c>
      <c r="K91" s="331"/>
    </row>
    <row r="92" s="1" customFormat="1" ht="15" customHeight="1">
      <c r="B92" s="342"/>
      <c r="C92" s="317" t="s">
        <v>972</v>
      </c>
      <c r="D92" s="317"/>
      <c r="E92" s="317"/>
      <c r="F92" s="340" t="s">
        <v>950</v>
      </c>
      <c r="G92" s="341"/>
      <c r="H92" s="317" t="s">
        <v>973</v>
      </c>
      <c r="I92" s="317" t="s">
        <v>946</v>
      </c>
      <c r="J92" s="317">
        <v>255</v>
      </c>
      <c r="K92" s="331"/>
    </row>
    <row r="93" s="1" customFormat="1" ht="15" customHeight="1">
      <c r="B93" s="342"/>
      <c r="C93" s="317" t="s">
        <v>974</v>
      </c>
      <c r="D93" s="317"/>
      <c r="E93" s="317"/>
      <c r="F93" s="340" t="s">
        <v>944</v>
      </c>
      <c r="G93" s="341"/>
      <c r="H93" s="317" t="s">
        <v>975</v>
      </c>
      <c r="I93" s="317" t="s">
        <v>976</v>
      </c>
      <c r="J93" s="317"/>
      <c r="K93" s="331"/>
    </row>
    <row r="94" s="1" customFormat="1" ht="15" customHeight="1">
      <c r="B94" s="342"/>
      <c r="C94" s="317" t="s">
        <v>977</v>
      </c>
      <c r="D94" s="317"/>
      <c r="E94" s="317"/>
      <c r="F94" s="340" t="s">
        <v>944</v>
      </c>
      <c r="G94" s="341"/>
      <c r="H94" s="317" t="s">
        <v>978</v>
      </c>
      <c r="I94" s="317" t="s">
        <v>979</v>
      </c>
      <c r="J94" s="317"/>
      <c r="K94" s="331"/>
    </row>
    <row r="95" s="1" customFormat="1" ht="15" customHeight="1">
      <c r="B95" s="342"/>
      <c r="C95" s="317" t="s">
        <v>980</v>
      </c>
      <c r="D95" s="317"/>
      <c r="E95" s="317"/>
      <c r="F95" s="340" t="s">
        <v>944</v>
      </c>
      <c r="G95" s="341"/>
      <c r="H95" s="317" t="s">
        <v>980</v>
      </c>
      <c r="I95" s="317" t="s">
        <v>979</v>
      </c>
      <c r="J95" s="317"/>
      <c r="K95" s="331"/>
    </row>
    <row r="96" s="1" customFormat="1" ht="15" customHeight="1">
      <c r="B96" s="342"/>
      <c r="C96" s="317" t="s">
        <v>44</v>
      </c>
      <c r="D96" s="317"/>
      <c r="E96" s="317"/>
      <c r="F96" s="340" t="s">
        <v>944</v>
      </c>
      <c r="G96" s="341"/>
      <c r="H96" s="317" t="s">
        <v>981</v>
      </c>
      <c r="I96" s="317" t="s">
        <v>979</v>
      </c>
      <c r="J96" s="317"/>
      <c r="K96" s="331"/>
    </row>
    <row r="97" s="1" customFormat="1" ht="15" customHeight="1">
      <c r="B97" s="342"/>
      <c r="C97" s="317" t="s">
        <v>54</v>
      </c>
      <c r="D97" s="317"/>
      <c r="E97" s="317"/>
      <c r="F97" s="340" t="s">
        <v>944</v>
      </c>
      <c r="G97" s="341"/>
      <c r="H97" s="317" t="s">
        <v>982</v>
      </c>
      <c r="I97" s="317" t="s">
        <v>979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983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938</v>
      </c>
      <c r="D103" s="332"/>
      <c r="E103" s="332"/>
      <c r="F103" s="332" t="s">
        <v>939</v>
      </c>
      <c r="G103" s="333"/>
      <c r="H103" s="332" t="s">
        <v>60</v>
      </c>
      <c r="I103" s="332" t="s">
        <v>63</v>
      </c>
      <c r="J103" s="332" t="s">
        <v>940</v>
      </c>
      <c r="K103" s="331"/>
    </row>
    <row r="104" s="1" customFormat="1" ht="17.25" customHeight="1">
      <c r="B104" s="329"/>
      <c r="C104" s="334" t="s">
        <v>941</v>
      </c>
      <c r="D104" s="334"/>
      <c r="E104" s="334"/>
      <c r="F104" s="335" t="s">
        <v>942</v>
      </c>
      <c r="G104" s="336"/>
      <c r="H104" s="334"/>
      <c r="I104" s="334"/>
      <c r="J104" s="334" t="s">
        <v>943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59</v>
      </c>
      <c r="D106" s="339"/>
      <c r="E106" s="339"/>
      <c r="F106" s="340" t="s">
        <v>944</v>
      </c>
      <c r="G106" s="317"/>
      <c r="H106" s="317" t="s">
        <v>984</v>
      </c>
      <c r="I106" s="317" t="s">
        <v>946</v>
      </c>
      <c r="J106" s="317">
        <v>20</v>
      </c>
      <c r="K106" s="331"/>
    </row>
    <row r="107" s="1" customFormat="1" ht="15" customHeight="1">
      <c r="B107" s="329"/>
      <c r="C107" s="317" t="s">
        <v>947</v>
      </c>
      <c r="D107" s="317"/>
      <c r="E107" s="317"/>
      <c r="F107" s="340" t="s">
        <v>944</v>
      </c>
      <c r="G107" s="317"/>
      <c r="H107" s="317" t="s">
        <v>984</v>
      </c>
      <c r="I107" s="317" t="s">
        <v>946</v>
      </c>
      <c r="J107" s="317">
        <v>120</v>
      </c>
      <c r="K107" s="331"/>
    </row>
    <row r="108" s="1" customFormat="1" ht="15" customHeight="1">
      <c r="B108" s="342"/>
      <c r="C108" s="317" t="s">
        <v>949</v>
      </c>
      <c r="D108" s="317"/>
      <c r="E108" s="317"/>
      <c r="F108" s="340" t="s">
        <v>950</v>
      </c>
      <c r="G108" s="317"/>
      <c r="H108" s="317" t="s">
        <v>984</v>
      </c>
      <c r="I108" s="317" t="s">
        <v>946</v>
      </c>
      <c r="J108" s="317">
        <v>50</v>
      </c>
      <c r="K108" s="331"/>
    </row>
    <row r="109" s="1" customFormat="1" ht="15" customHeight="1">
      <c r="B109" s="342"/>
      <c r="C109" s="317" t="s">
        <v>952</v>
      </c>
      <c r="D109" s="317"/>
      <c r="E109" s="317"/>
      <c r="F109" s="340" t="s">
        <v>944</v>
      </c>
      <c r="G109" s="317"/>
      <c r="H109" s="317" t="s">
        <v>984</v>
      </c>
      <c r="I109" s="317" t="s">
        <v>954</v>
      </c>
      <c r="J109" s="317"/>
      <c r="K109" s="331"/>
    </row>
    <row r="110" s="1" customFormat="1" ht="15" customHeight="1">
      <c r="B110" s="342"/>
      <c r="C110" s="317" t="s">
        <v>963</v>
      </c>
      <c r="D110" s="317"/>
      <c r="E110" s="317"/>
      <c r="F110" s="340" t="s">
        <v>950</v>
      </c>
      <c r="G110" s="317"/>
      <c r="H110" s="317" t="s">
        <v>984</v>
      </c>
      <c r="I110" s="317" t="s">
        <v>946</v>
      </c>
      <c r="J110" s="317">
        <v>50</v>
      </c>
      <c r="K110" s="331"/>
    </row>
    <row r="111" s="1" customFormat="1" ht="15" customHeight="1">
      <c r="B111" s="342"/>
      <c r="C111" s="317" t="s">
        <v>971</v>
      </c>
      <c r="D111" s="317"/>
      <c r="E111" s="317"/>
      <c r="F111" s="340" t="s">
        <v>950</v>
      </c>
      <c r="G111" s="317"/>
      <c r="H111" s="317" t="s">
        <v>984</v>
      </c>
      <c r="I111" s="317" t="s">
        <v>946</v>
      </c>
      <c r="J111" s="317">
        <v>50</v>
      </c>
      <c r="K111" s="331"/>
    </row>
    <row r="112" s="1" customFormat="1" ht="15" customHeight="1">
      <c r="B112" s="342"/>
      <c r="C112" s="317" t="s">
        <v>969</v>
      </c>
      <c r="D112" s="317"/>
      <c r="E112" s="317"/>
      <c r="F112" s="340" t="s">
        <v>950</v>
      </c>
      <c r="G112" s="317"/>
      <c r="H112" s="317" t="s">
        <v>984</v>
      </c>
      <c r="I112" s="317" t="s">
        <v>946</v>
      </c>
      <c r="J112" s="317">
        <v>50</v>
      </c>
      <c r="K112" s="331"/>
    </row>
    <row r="113" s="1" customFormat="1" ht="15" customHeight="1">
      <c r="B113" s="342"/>
      <c r="C113" s="317" t="s">
        <v>59</v>
      </c>
      <c r="D113" s="317"/>
      <c r="E113" s="317"/>
      <c r="F113" s="340" t="s">
        <v>944</v>
      </c>
      <c r="G113" s="317"/>
      <c r="H113" s="317" t="s">
        <v>985</v>
      </c>
      <c r="I113" s="317" t="s">
        <v>946</v>
      </c>
      <c r="J113" s="317">
        <v>20</v>
      </c>
      <c r="K113" s="331"/>
    </row>
    <row r="114" s="1" customFormat="1" ht="15" customHeight="1">
      <c r="B114" s="342"/>
      <c r="C114" s="317" t="s">
        <v>986</v>
      </c>
      <c r="D114" s="317"/>
      <c r="E114" s="317"/>
      <c r="F114" s="340" t="s">
        <v>944</v>
      </c>
      <c r="G114" s="317"/>
      <c r="H114" s="317" t="s">
        <v>987</v>
      </c>
      <c r="I114" s="317" t="s">
        <v>946</v>
      </c>
      <c r="J114" s="317">
        <v>120</v>
      </c>
      <c r="K114" s="331"/>
    </row>
    <row r="115" s="1" customFormat="1" ht="15" customHeight="1">
      <c r="B115" s="342"/>
      <c r="C115" s="317" t="s">
        <v>44</v>
      </c>
      <c r="D115" s="317"/>
      <c r="E115" s="317"/>
      <c r="F115" s="340" t="s">
        <v>944</v>
      </c>
      <c r="G115" s="317"/>
      <c r="H115" s="317" t="s">
        <v>988</v>
      </c>
      <c r="I115" s="317" t="s">
        <v>979</v>
      </c>
      <c r="J115" s="317"/>
      <c r="K115" s="331"/>
    </row>
    <row r="116" s="1" customFormat="1" ht="15" customHeight="1">
      <c r="B116" s="342"/>
      <c r="C116" s="317" t="s">
        <v>54</v>
      </c>
      <c r="D116" s="317"/>
      <c r="E116" s="317"/>
      <c r="F116" s="340" t="s">
        <v>944</v>
      </c>
      <c r="G116" s="317"/>
      <c r="H116" s="317" t="s">
        <v>989</v>
      </c>
      <c r="I116" s="317" t="s">
        <v>979</v>
      </c>
      <c r="J116" s="317"/>
      <c r="K116" s="331"/>
    </row>
    <row r="117" s="1" customFormat="1" ht="15" customHeight="1">
      <c r="B117" s="342"/>
      <c r="C117" s="317" t="s">
        <v>63</v>
      </c>
      <c r="D117" s="317"/>
      <c r="E117" s="317"/>
      <c r="F117" s="340" t="s">
        <v>944</v>
      </c>
      <c r="G117" s="317"/>
      <c r="H117" s="317" t="s">
        <v>990</v>
      </c>
      <c r="I117" s="317" t="s">
        <v>991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992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938</v>
      </c>
      <c r="D123" s="332"/>
      <c r="E123" s="332"/>
      <c r="F123" s="332" t="s">
        <v>939</v>
      </c>
      <c r="G123" s="333"/>
      <c r="H123" s="332" t="s">
        <v>60</v>
      </c>
      <c r="I123" s="332" t="s">
        <v>63</v>
      </c>
      <c r="J123" s="332" t="s">
        <v>940</v>
      </c>
      <c r="K123" s="361"/>
    </row>
    <row r="124" s="1" customFormat="1" ht="17.25" customHeight="1">
      <c r="B124" s="360"/>
      <c r="C124" s="334" t="s">
        <v>941</v>
      </c>
      <c r="D124" s="334"/>
      <c r="E124" s="334"/>
      <c r="F124" s="335" t="s">
        <v>942</v>
      </c>
      <c r="G124" s="336"/>
      <c r="H124" s="334"/>
      <c r="I124" s="334"/>
      <c r="J124" s="334" t="s">
        <v>943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947</v>
      </c>
      <c r="D126" s="339"/>
      <c r="E126" s="339"/>
      <c r="F126" s="340" t="s">
        <v>944</v>
      </c>
      <c r="G126" s="317"/>
      <c r="H126" s="317" t="s">
        <v>984</v>
      </c>
      <c r="I126" s="317" t="s">
        <v>946</v>
      </c>
      <c r="J126" s="317">
        <v>120</v>
      </c>
      <c r="K126" s="365"/>
    </row>
    <row r="127" s="1" customFormat="1" ht="15" customHeight="1">
      <c r="B127" s="362"/>
      <c r="C127" s="317" t="s">
        <v>993</v>
      </c>
      <c r="D127" s="317"/>
      <c r="E127" s="317"/>
      <c r="F127" s="340" t="s">
        <v>944</v>
      </c>
      <c r="G127" s="317"/>
      <c r="H127" s="317" t="s">
        <v>994</v>
      </c>
      <c r="I127" s="317" t="s">
        <v>946</v>
      </c>
      <c r="J127" s="317" t="s">
        <v>995</v>
      </c>
      <c r="K127" s="365"/>
    </row>
    <row r="128" s="1" customFormat="1" ht="15" customHeight="1">
      <c r="B128" s="362"/>
      <c r="C128" s="317" t="s">
        <v>892</v>
      </c>
      <c r="D128" s="317"/>
      <c r="E128" s="317"/>
      <c r="F128" s="340" t="s">
        <v>944</v>
      </c>
      <c r="G128" s="317"/>
      <c r="H128" s="317" t="s">
        <v>996</v>
      </c>
      <c r="I128" s="317" t="s">
        <v>946</v>
      </c>
      <c r="J128" s="317" t="s">
        <v>995</v>
      </c>
      <c r="K128" s="365"/>
    </row>
    <row r="129" s="1" customFormat="1" ht="15" customHeight="1">
      <c r="B129" s="362"/>
      <c r="C129" s="317" t="s">
        <v>955</v>
      </c>
      <c r="D129" s="317"/>
      <c r="E129" s="317"/>
      <c r="F129" s="340" t="s">
        <v>950</v>
      </c>
      <c r="G129" s="317"/>
      <c r="H129" s="317" t="s">
        <v>956</v>
      </c>
      <c r="I129" s="317" t="s">
        <v>946</v>
      </c>
      <c r="J129" s="317">
        <v>15</v>
      </c>
      <c r="K129" s="365"/>
    </row>
    <row r="130" s="1" customFormat="1" ht="15" customHeight="1">
      <c r="B130" s="362"/>
      <c r="C130" s="343" t="s">
        <v>957</v>
      </c>
      <c r="D130" s="343"/>
      <c r="E130" s="343"/>
      <c r="F130" s="344" t="s">
        <v>950</v>
      </c>
      <c r="G130" s="343"/>
      <c r="H130" s="343" t="s">
        <v>958</v>
      </c>
      <c r="I130" s="343" t="s">
        <v>946</v>
      </c>
      <c r="J130" s="343">
        <v>15</v>
      </c>
      <c r="K130" s="365"/>
    </row>
    <row r="131" s="1" customFormat="1" ht="15" customHeight="1">
      <c r="B131" s="362"/>
      <c r="C131" s="343" t="s">
        <v>959</v>
      </c>
      <c r="D131" s="343"/>
      <c r="E131" s="343"/>
      <c r="F131" s="344" t="s">
        <v>950</v>
      </c>
      <c r="G131" s="343"/>
      <c r="H131" s="343" t="s">
        <v>960</v>
      </c>
      <c r="I131" s="343" t="s">
        <v>946</v>
      </c>
      <c r="J131" s="343">
        <v>20</v>
      </c>
      <c r="K131" s="365"/>
    </row>
    <row r="132" s="1" customFormat="1" ht="15" customHeight="1">
      <c r="B132" s="362"/>
      <c r="C132" s="343" t="s">
        <v>961</v>
      </c>
      <c r="D132" s="343"/>
      <c r="E132" s="343"/>
      <c r="F132" s="344" t="s">
        <v>950</v>
      </c>
      <c r="G132" s="343"/>
      <c r="H132" s="343" t="s">
        <v>962</v>
      </c>
      <c r="I132" s="343" t="s">
        <v>946</v>
      </c>
      <c r="J132" s="343">
        <v>20</v>
      </c>
      <c r="K132" s="365"/>
    </row>
    <row r="133" s="1" customFormat="1" ht="15" customHeight="1">
      <c r="B133" s="362"/>
      <c r="C133" s="317" t="s">
        <v>949</v>
      </c>
      <c r="D133" s="317"/>
      <c r="E133" s="317"/>
      <c r="F133" s="340" t="s">
        <v>950</v>
      </c>
      <c r="G133" s="317"/>
      <c r="H133" s="317" t="s">
        <v>984</v>
      </c>
      <c r="I133" s="317" t="s">
        <v>946</v>
      </c>
      <c r="J133" s="317">
        <v>50</v>
      </c>
      <c r="K133" s="365"/>
    </row>
    <row r="134" s="1" customFormat="1" ht="15" customHeight="1">
      <c r="B134" s="362"/>
      <c r="C134" s="317" t="s">
        <v>963</v>
      </c>
      <c r="D134" s="317"/>
      <c r="E134" s="317"/>
      <c r="F134" s="340" t="s">
        <v>950</v>
      </c>
      <c r="G134" s="317"/>
      <c r="H134" s="317" t="s">
        <v>984</v>
      </c>
      <c r="I134" s="317" t="s">
        <v>946</v>
      </c>
      <c r="J134" s="317">
        <v>50</v>
      </c>
      <c r="K134" s="365"/>
    </row>
    <row r="135" s="1" customFormat="1" ht="15" customHeight="1">
      <c r="B135" s="362"/>
      <c r="C135" s="317" t="s">
        <v>969</v>
      </c>
      <c r="D135" s="317"/>
      <c r="E135" s="317"/>
      <c r="F135" s="340" t="s">
        <v>950</v>
      </c>
      <c r="G135" s="317"/>
      <c r="H135" s="317" t="s">
        <v>984</v>
      </c>
      <c r="I135" s="317" t="s">
        <v>946</v>
      </c>
      <c r="J135" s="317">
        <v>50</v>
      </c>
      <c r="K135" s="365"/>
    </row>
    <row r="136" s="1" customFormat="1" ht="15" customHeight="1">
      <c r="B136" s="362"/>
      <c r="C136" s="317" t="s">
        <v>971</v>
      </c>
      <c r="D136" s="317"/>
      <c r="E136" s="317"/>
      <c r="F136" s="340" t="s">
        <v>950</v>
      </c>
      <c r="G136" s="317"/>
      <c r="H136" s="317" t="s">
        <v>984</v>
      </c>
      <c r="I136" s="317" t="s">
        <v>946</v>
      </c>
      <c r="J136" s="317">
        <v>50</v>
      </c>
      <c r="K136" s="365"/>
    </row>
    <row r="137" s="1" customFormat="1" ht="15" customHeight="1">
      <c r="B137" s="362"/>
      <c r="C137" s="317" t="s">
        <v>972</v>
      </c>
      <c r="D137" s="317"/>
      <c r="E137" s="317"/>
      <c r="F137" s="340" t="s">
        <v>950</v>
      </c>
      <c r="G137" s="317"/>
      <c r="H137" s="317" t="s">
        <v>997</v>
      </c>
      <c r="I137" s="317" t="s">
        <v>946</v>
      </c>
      <c r="J137" s="317">
        <v>255</v>
      </c>
      <c r="K137" s="365"/>
    </row>
    <row r="138" s="1" customFormat="1" ht="15" customHeight="1">
      <c r="B138" s="362"/>
      <c r="C138" s="317" t="s">
        <v>974</v>
      </c>
      <c r="D138" s="317"/>
      <c r="E138" s="317"/>
      <c r="F138" s="340" t="s">
        <v>944</v>
      </c>
      <c r="G138" s="317"/>
      <c r="H138" s="317" t="s">
        <v>998</v>
      </c>
      <c r="I138" s="317" t="s">
        <v>976</v>
      </c>
      <c r="J138" s="317"/>
      <c r="K138" s="365"/>
    </row>
    <row r="139" s="1" customFormat="1" ht="15" customHeight="1">
      <c r="B139" s="362"/>
      <c r="C139" s="317" t="s">
        <v>977</v>
      </c>
      <c r="D139" s="317"/>
      <c r="E139" s="317"/>
      <c r="F139" s="340" t="s">
        <v>944</v>
      </c>
      <c r="G139" s="317"/>
      <c r="H139" s="317" t="s">
        <v>999</v>
      </c>
      <c r="I139" s="317" t="s">
        <v>979</v>
      </c>
      <c r="J139" s="317"/>
      <c r="K139" s="365"/>
    </row>
    <row r="140" s="1" customFormat="1" ht="15" customHeight="1">
      <c r="B140" s="362"/>
      <c r="C140" s="317" t="s">
        <v>980</v>
      </c>
      <c r="D140" s="317"/>
      <c r="E140" s="317"/>
      <c r="F140" s="340" t="s">
        <v>944</v>
      </c>
      <c r="G140" s="317"/>
      <c r="H140" s="317" t="s">
        <v>980</v>
      </c>
      <c r="I140" s="317" t="s">
        <v>979</v>
      </c>
      <c r="J140" s="317"/>
      <c r="K140" s="365"/>
    </row>
    <row r="141" s="1" customFormat="1" ht="15" customHeight="1">
      <c r="B141" s="362"/>
      <c r="C141" s="317" t="s">
        <v>44</v>
      </c>
      <c r="D141" s="317"/>
      <c r="E141" s="317"/>
      <c r="F141" s="340" t="s">
        <v>944</v>
      </c>
      <c r="G141" s="317"/>
      <c r="H141" s="317" t="s">
        <v>1000</v>
      </c>
      <c r="I141" s="317" t="s">
        <v>979</v>
      </c>
      <c r="J141" s="317"/>
      <c r="K141" s="365"/>
    </row>
    <row r="142" s="1" customFormat="1" ht="15" customHeight="1">
      <c r="B142" s="362"/>
      <c r="C142" s="317" t="s">
        <v>1001</v>
      </c>
      <c r="D142" s="317"/>
      <c r="E142" s="317"/>
      <c r="F142" s="340" t="s">
        <v>944</v>
      </c>
      <c r="G142" s="317"/>
      <c r="H142" s="317" t="s">
        <v>1002</v>
      </c>
      <c r="I142" s="317" t="s">
        <v>979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1003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938</v>
      </c>
      <c r="D148" s="332"/>
      <c r="E148" s="332"/>
      <c r="F148" s="332" t="s">
        <v>939</v>
      </c>
      <c r="G148" s="333"/>
      <c r="H148" s="332" t="s">
        <v>60</v>
      </c>
      <c r="I148" s="332" t="s">
        <v>63</v>
      </c>
      <c r="J148" s="332" t="s">
        <v>940</v>
      </c>
      <c r="K148" s="331"/>
    </row>
    <row r="149" s="1" customFormat="1" ht="17.25" customHeight="1">
      <c r="B149" s="329"/>
      <c r="C149" s="334" t="s">
        <v>941</v>
      </c>
      <c r="D149" s="334"/>
      <c r="E149" s="334"/>
      <c r="F149" s="335" t="s">
        <v>942</v>
      </c>
      <c r="G149" s="336"/>
      <c r="H149" s="334"/>
      <c r="I149" s="334"/>
      <c r="J149" s="334" t="s">
        <v>943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947</v>
      </c>
      <c r="D151" s="317"/>
      <c r="E151" s="317"/>
      <c r="F151" s="370" t="s">
        <v>944</v>
      </c>
      <c r="G151" s="317"/>
      <c r="H151" s="369" t="s">
        <v>984</v>
      </c>
      <c r="I151" s="369" t="s">
        <v>946</v>
      </c>
      <c r="J151" s="369">
        <v>120</v>
      </c>
      <c r="K151" s="365"/>
    </row>
    <row r="152" s="1" customFormat="1" ht="15" customHeight="1">
      <c r="B152" s="342"/>
      <c r="C152" s="369" t="s">
        <v>993</v>
      </c>
      <c r="D152" s="317"/>
      <c r="E152" s="317"/>
      <c r="F152" s="370" t="s">
        <v>944</v>
      </c>
      <c r="G152" s="317"/>
      <c r="H152" s="369" t="s">
        <v>1004</v>
      </c>
      <c r="I152" s="369" t="s">
        <v>946</v>
      </c>
      <c r="J152" s="369" t="s">
        <v>995</v>
      </c>
      <c r="K152" s="365"/>
    </row>
    <row r="153" s="1" customFormat="1" ht="15" customHeight="1">
      <c r="B153" s="342"/>
      <c r="C153" s="369" t="s">
        <v>892</v>
      </c>
      <c r="D153" s="317"/>
      <c r="E153" s="317"/>
      <c r="F153" s="370" t="s">
        <v>944</v>
      </c>
      <c r="G153" s="317"/>
      <c r="H153" s="369" t="s">
        <v>1005</v>
      </c>
      <c r="I153" s="369" t="s">
        <v>946</v>
      </c>
      <c r="J153" s="369" t="s">
        <v>995</v>
      </c>
      <c r="K153" s="365"/>
    </row>
    <row r="154" s="1" customFormat="1" ht="15" customHeight="1">
      <c r="B154" s="342"/>
      <c r="C154" s="369" t="s">
        <v>949</v>
      </c>
      <c r="D154" s="317"/>
      <c r="E154" s="317"/>
      <c r="F154" s="370" t="s">
        <v>950</v>
      </c>
      <c r="G154" s="317"/>
      <c r="H154" s="369" t="s">
        <v>984</v>
      </c>
      <c r="I154" s="369" t="s">
        <v>946</v>
      </c>
      <c r="J154" s="369">
        <v>50</v>
      </c>
      <c r="K154" s="365"/>
    </row>
    <row r="155" s="1" customFormat="1" ht="15" customHeight="1">
      <c r="B155" s="342"/>
      <c r="C155" s="369" t="s">
        <v>952</v>
      </c>
      <c r="D155" s="317"/>
      <c r="E155" s="317"/>
      <c r="F155" s="370" t="s">
        <v>944</v>
      </c>
      <c r="G155" s="317"/>
      <c r="H155" s="369" t="s">
        <v>984</v>
      </c>
      <c r="I155" s="369" t="s">
        <v>954</v>
      </c>
      <c r="J155" s="369"/>
      <c r="K155" s="365"/>
    </row>
    <row r="156" s="1" customFormat="1" ht="15" customHeight="1">
      <c r="B156" s="342"/>
      <c r="C156" s="369" t="s">
        <v>963</v>
      </c>
      <c r="D156" s="317"/>
      <c r="E156" s="317"/>
      <c r="F156" s="370" t="s">
        <v>950</v>
      </c>
      <c r="G156" s="317"/>
      <c r="H156" s="369" t="s">
        <v>984</v>
      </c>
      <c r="I156" s="369" t="s">
        <v>946</v>
      </c>
      <c r="J156" s="369">
        <v>50</v>
      </c>
      <c r="K156" s="365"/>
    </row>
    <row r="157" s="1" customFormat="1" ht="15" customHeight="1">
      <c r="B157" s="342"/>
      <c r="C157" s="369" t="s">
        <v>971</v>
      </c>
      <c r="D157" s="317"/>
      <c r="E157" s="317"/>
      <c r="F157" s="370" t="s">
        <v>950</v>
      </c>
      <c r="G157" s="317"/>
      <c r="H157" s="369" t="s">
        <v>984</v>
      </c>
      <c r="I157" s="369" t="s">
        <v>946</v>
      </c>
      <c r="J157" s="369">
        <v>50</v>
      </c>
      <c r="K157" s="365"/>
    </row>
    <row r="158" s="1" customFormat="1" ht="15" customHeight="1">
      <c r="B158" s="342"/>
      <c r="C158" s="369" t="s">
        <v>969</v>
      </c>
      <c r="D158" s="317"/>
      <c r="E158" s="317"/>
      <c r="F158" s="370" t="s">
        <v>950</v>
      </c>
      <c r="G158" s="317"/>
      <c r="H158" s="369" t="s">
        <v>984</v>
      </c>
      <c r="I158" s="369" t="s">
        <v>946</v>
      </c>
      <c r="J158" s="369">
        <v>50</v>
      </c>
      <c r="K158" s="365"/>
    </row>
    <row r="159" s="1" customFormat="1" ht="15" customHeight="1">
      <c r="B159" s="342"/>
      <c r="C159" s="369" t="s">
        <v>117</v>
      </c>
      <c r="D159" s="317"/>
      <c r="E159" s="317"/>
      <c r="F159" s="370" t="s">
        <v>944</v>
      </c>
      <c r="G159" s="317"/>
      <c r="H159" s="369" t="s">
        <v>1006</v>
      </c>
      <c r="I159" s="369" t="s">
        <v>946</v>
      </c>
      <c r="J159" s="369" t="s">
        <v>1007</v>
      </c>
      <c r="K159" s="365"/>
    </row>
    <row r="160" s="1" customFormat="1" ht="15" customHeight="1">
      <c r="B160" s="342"/>
      <c r="C160" s="369" t="s">
        <v>1008</v>
      </c>
      <c r="D160" s="317"/>
      <c r="E160" s="317"/>
      <c r="F160" s="370" t="s">
        <v>944</v>
      </c>
      <c r="G160" s="317"/>
      <c r="H160" s="369" t="s">
        <v>1009</v>
      </c>
      <c r="I160" s="369" t="s">
        <v>979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1010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938</v>
      </c>
      <c r="D166" s="332"/>
      <c r="E166" s="332"/>
      <c r="F166" s="332" t="s">
        <v>939</v>
      </c>
      <c r="G166" s="374"/>
      <c r="H166" s="375" t="s">
        <v>60</v>
      </c>
      <c r="I166" s="375" t="s">
        <v>63</v>
      </c>
      <c r="J166" s="332" t="s">
        <v>940</v>
      </c>
      <c r="K166" s="309"/>
    </row>
    <row r="167" s="1" customFormat="1" ht="17.25" customHeight="1">
      <c r="B167" s="310"/>
      <c r="C167" s="334" t="s">
        <v>941</v>
      </c>
      <c r="D167" s="334"/>
      <c r="E167" s="334"/>
      <c r="F167" s="335" t="s">
        <v>942</v>
      </c>
      <c r="G167" s="376"/>
      <c r="H167" s="377"/>
      <c r="I167" s="377"/>
      <c r="J167" s="334" t="s">
        <v>943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947</v>
      </c>
      <c r="D169" s="317"/>
      <c r="E169" s="317"/>
      <c r="F169" s="340" t="s">
        <v>944</v>
      </c>
      <c r="G169" s="317"/>
      <c r="H169" s="317" t="s">
        <v>984</v>
      </c>
      <c r="I169" s="317" t="s">
        <v>946</v>
      </c>
      <c r="J169" s="317">
        <v>120</v>
      </c>
      <c r="K169" s="365"/>
    </row>
    <row r="170" s="1" customFormat="1" ht="15" customHeight="1">
      <c r="B170" s="342"/>
      <c r="C170" s="317" t="s">
        <v>993</v>
      </c>
      <c r="D170" s="317"/>
      <c r="E170" s="317"/>
      <c r="F170" s="340" t="s">
        <v>944</v>
      </c>
      <c r="G170" s="317"/>
      <c r="H170" s="317" t="s">
        <v>994</v>
      </c>
      <c r="I170" s="317" t="s">
        <v>946</v>
      </c>
      <c r="J170" s="317" t="s">
        <v>995</v>
      </c>
      <c r="K170" s="365"/>
    </row>
    <row r="171" s="1" customFormat="1" ht="15" customHeight="1">
      <c r="B171" s="342"/>
      <c r="C171" s="317" t="s">
        <v>892</v>
      </c>
      <c r="D171" s="317"/>
      <c r="E171" s="317"/>
      <c r="F171" s="340" t="s">
        <v>944</v>
      </c>
      <c r="G171" s="317"/>
      <c r="H171" s="317" t="s">
        <v>1011</v>
      </c>
      <c r="I171" s="317" t="s">
        <v>946</v>
      </c>
      <c r="J171" s="317" t="s">
        <v>995</v>
      </c>
      <c r="K171" s="365"/>
    </row>
    <row r="172" s="1" customFormat="1" ht="15" customHeight="1">
      <c r="B172" s="342"/>
      <c r="C172" s="317" t="s">
        <v>949</v>
      </c>
      <c r="D172" s="317"/>
      <c r="E172" s="317"/>
      <c r="F172" s="340" t="s">
        <v>950</v>
      </c>
      <c r="G172" s="317"/>
      <c r="H172" s="317" t="s">
        <v>1011</v>
      </c>
      <c r="I172" s="317" t="s">
        <v>946</v>
      </c>
      <c r="J172" s="317">
        <v>50</v>
      </c>
      <c r="K172" s="365"/>
    </row>
    <row r="173" s="1" customFormat="1" ht="15" customHeight="1">
      <c r="B173" s="342"/>
      <c r="C173" s="317" t="s">
        <v>952</v>
      </c>
      <c r="D173" s="317"/>
      <c r="E173" s="317"/>
      <c r="F173" s="340" t="s">
        <v>944</v>
      </c>
      <c r="G173" s="317"/>
      <c r="H173" s="317" t="s">
        <v>1011</v>
      </c>
      <c r="I173" s="317" t="s">
        <v>954</v>
      </c>
      <c r="J173" s="317"/>
      <c r="K173" s="365"/>
    </row>
    <row r="174" s="1" customFormat="1" ht="15" customHeight="1">
      <c r="B174" s="342"/>
      <c r="C174" s="317" t="s">
        <v>963</v>
      </c>
      <c r="D174" s="317"/>
      <c r="E174" s="317"/>
      <c r="F174" s="340" t="s">
        <v>950</v>
      </c>
      <c r="G174" s="317"/>
      <c r="H174" s="317" t="s">
        <v>1011</v>
      </c>
      <c r="I174" s="317" t="s">
        <v>946</v>
      </c>
      <c r="J174" s="317">
        <v>50</v>
      </c>
      <c r="K174" s="365"/>
    </row>
    <row r="175" s="1" customFormat="1" ht="15" customHeight="1">
      <c r="B175" s="342"/>
      <c r="C175" s="317" t="s">
        <v>971</v>
      </c>
      <c r="D175" s="317"/>
      <c r="E175" s="317"/>
      <c r="F175" s="340" t="s">
        <v>950</v>
      </c>
      <c r="G175" s="317"/>
      <c r="H175" s="317" t="s">
        <v>1011</v>
      </c>
      <c r="I175" s="317" t="s">
        <v>946</v>
      </c>
      <c r="J175" s="317">
        <v>50</v>
      </c>
      <c r="K175" s="365"/>
    </row>
    <row r="176" s="1" customFormat="1" ht="15" customHeight="1">
      <c r="B176" s="342"/>
      <c r="C176" s="317" t="s">
        <v>969</v>
      </c>
      <c r="D176" s="317"/>
      <c r="E176" s="317"/>
      <c r="F176" s="340" t="s">
        <v>950</v>
      </c>
      <c r="G176" s="317"/>
      <c r="H176" s="317" t="s">
        <v>1011</v>
      </c>
      <c r="I176" s="317" t="s">
        <v>946</v>
      </c>
      <c r="J176" s="317">
        <v>50</v>
      </c>
      <c r="K176" s="365"/>
    </row>
    <row r="177" s="1" customFormat="1" ht="15" customHeight="1">
      <c r="B177" s="342"/>
      <c r="C177" s="317" t="s">
        <v>134</v>
      </c>
      <c r="D177" s="317"/>
      <c r="E177" s="317"/>
      <c r="F177" s="340" t="s">
        <v>944</v>
      </c>
      <c r="G177" s="317"/>
      <c r="H177" s="317" t="s">
        <v>1012</v>
      </c>
      <c r="I177" s="317" t="s">
        <v>1013</v>
      </c>
      <c r="J177" s="317"/>
      <c r="K177" s="365"/>
    </row>
    <row r="178" s="1" customFormat="1" ht="15" customHeight="1">
      <c r="B178" s="342"/>
      <c r="C178" s="317" t="s">
        <v>63</v>
      </c>
      <c r="D178" s="317"/>
      <c r="E178" s="317"/>
      <c r="F178" s="340" t="s">
        <v>944</v>
      </c>
      <c r="G178" s="317"/>
      <c r="H178" s="317" t="s">
        <v>1014</v>
      </c>
      <c r="I178" s="317" t="s">
        <v>1015</v>
      </c>
      <c r="J178" s="317">
        <v>1</v>
      </c>
      <c r="K178" s="365"/>
    </row>
    <row r="179" s="1" customFormat="1" ht="15" customHeight="1">
      <c r="B179" s="342"/>
      <c r="C179" s="317" t="s">
        <v>59</v>
      </c>
      <c r="D179" s="317"/>
      <c r="E179" s="317"/>
      <c r="F179" s="340" t="s">
        <v>944</v>
      </c>
      <c r="G179" s="317"/>
      <c r="H179" s="317" t="s">
        <v>1016</v>
      </c>
      <c r="I179" s="317" t="s">
        <v>946</v>
      </c>
      <c r="J179" s="317">
        <v>20</v>
      </c>
      <c r="K179" s="365"/>
    </row>
    <row r="180" s="1" customFormat="1" ht="15" customHeight="1">
      <c r="B180" s="342"/>
      <c r="C180" s="317" t="s">
        <v>60</v>
      </c>
      <c r="D180" s="317"/>
      <c r="E180" s="317"/>
      <c r="F180" s="340" t="s">
        <v>944</v>
      </c>
      <c r="G180" s="317"/>
      <c r="H180" s="317" t="s">
        <v>1017</v>
      </c>
      <c r="I180" s="317" t="s">
        <v>946</v>
      </c>
      <c r="J180" s="317">
        <v>255</v>
      </c>
      <c r="K180" s="365"/>
    </row>
    <row r="181" s="1" customFormat="1" ht="15" customHeight="1">
      <c r="B181" s="342"/>
      <c r="C181" s="317" t="s">
        <v>135</v>
      </c>
      <c r="D181" s="317"/>
      <c r="E181" s="317"/>
      <c r="F181" s="340" t="s">
        <v>944</v>
      </c>
      <c r="G181" s="317"/>
      <c r="H181" s="317" t="s">
        <v>908</v>
      </c>
      <c r="I181" s="317" t="s">
        <v>946</v>
      </c>
      <c r="J181" s="317">
        <v>10</v>
      </c>
      <c r="K181" s="365"/>
    </row>
    <row r="182" s="1" customFormat="1" ht="15" customHeight="1">
      <c r="B182" s="342"/>
      <c r="C182" s="317" t="s">
        <v>136</v>
      </c>
      <c r="D182" s="317"/>
      <c r="E182" s="317"/>
      <c r="F182" s="340" t="s">
        <v>944</v>
      </c>
      <c r="G182" s="317"/>
      <c r="H182" s="317" t="s">
        <v>1018</v>
      </c>
      <c r="I182" s="317" t="s">
        <v>979</v>
      </c>
      <c r="J182" s="317"/>
      <c r="K182" s="365"/>
    </row>
    <row r="183" s="1" customFormat="1" ht="15" customHeight="1">
      <c r="B183" s="342"/>
      <c r="C183" s="317" t="s">
        <v>1019</v>
      </c>
      <c r="D183" s="317"/>
      <c r="E183" s="317"/>
      <c r="F183" s="340" t="s">
        <v>944</v>
      </c>
      <c r="G183" s="317"/>
      <c r="H183" s="317" t="s">
        <v>1020</v>
      </c>
      <c r="I183" s="317" t="s">
        <v>979</v>
      </c>
      <c r="J183" s="317"/>
      <c r="K183" s="365"/>
    </row>
    <row r="184" s="1" customFormat="1" ht="15" customHeight="1">
      <c r="B184" s="342"/>
      <c r="C184" s="317" t="s">
        <v>1008</v>
      </c>
      <c r="D184" s="317"/>
      <c r="E184" s="317"/>
      <c r="F184" s="340" t="s">
        <v>944</v>
      </c>
      <c r="G184" s="317"/>
      <c r="H184" s="317" t="s">
        <v>1021</v>
      </c>
      <c r="I184" s="317" t="s">
        <v>979</v>
      </c>
      <c r="J184" s="317"/>
      <c r="K184" s="365"/>
    </row>
    <row r="185" s="1" customFormat="1" ht="15" customHeight="1">
      <c r="B185" s="342"/>
      <c r="C185" s="317" t="s">
        <v>138</v>
      </c>
      <c r="D185" s="317"/>
      <c r="E185" s="317"/>
      <c r="F185" s="340" t="s">
        <v>950</v>
      </c>
      <c r="G185" s="317"/>
      <c r="H185" s="317" t="s">
        <v>1022</v>
      </c>
      <c r="I185" s="317" t="s">
        <v>946</v>
      </c>
      <c r="J185" s="317">
        <v>50</v>
      </c>
      <c r="K185" s="365"/>
    </row>
    <row r="186" s="1" customFormat="1" ht="15" customHeight="1">
      <c r="B186" s="342"/>
      <c r="C186" s="317" t="s">
        <v>1023</v>
      </c>
      <c r="D186" s="317"/>
      <c r="E186" s="317"/>
      <c r="F186" s="340" t="s">
        <v>950</v>
      </c>
      <c r="G186" s="317"/>
      <c r="H186" s="317" t="s">
        <v>1024</v>
      </c>
      <c r="I186" s="317" t="s">
        <v>1025</v>
      </c>
      <c r="J186" s="317"/>
      <c r="K186" s="365"/>
    </row>
    <row r="187" s="1" customFormat="1" ht="15" customHeight="1">
      <c r="B187" s="342"/>
      <c r="C187" s="317" t="s">
        <v>1026</v>
      </c>
      <c r="D187" s="317"/>
      <c r="E187" s="317"/>
      <c r="F187" s="340" t="s">
        <v>950</v>
      </c>
      <c r="G187" s="317"/>
      <c r="H187" s="317" t="s">
        <v>1027</v>
      </c>
      <c r="I187" s="317" t="s">
        <v>1025</v>
      </c>
      <c r="J187" s="317"/>
      <c r="K187" s="365"/>
    </row>
    <row r="188" s="1" customFormat="1" ht="15" customHeight="1">
      <c r="B188" s="342"/>
      <c r="C188" s="317" t="s">
        <v>1028</v>
      </c>
      <c r="D188" s="317"/>
      <c r="E188" s="317"/>
      <c r="F188" s="340" t="s">
        <v>950</v>
      </c>
      <c r="G188" s="317"/>
      <c r="H188" s="317" t="s">
        <v>1029</v>
      </c>
      <c r="I188" s="317" t="s">
        <v>1025</v>
      </c>
      <c r="J188" s="317"/>
      <c r="K188" s="365"/>
    </row>
    <row r="189" s="1" customFormat="1" ht="15" customHeight="1">
      <c r="B189" s="342"/>
      <c r="C189" s="378" t="s">
        <v>1030</v>
      </c>
      <c r="D189" s="317"/>
      <c r="E189" s="317"/>
      <c r="F189" s="340" t="s">
        <v>950</v>
      </c>
      <c r="G189" s="317"/>
      <c r="H189" s="317" t="s">
        <v>1031</v>
      </c>
      <c r="I189" s="317" t="s">
        <v>1032</v>
      </c>
      <c r="J189" s="379" t="s">
        <v>1033</v>
      </c>
      <c r="K189" s="365"/>
    </row>
    <row r="190" s="18" customFormat="1" ht="15" customHeight="1">
      <c r="B190" s="380"/>
      <c r="C190" s="381" t="s">
        <v>1034</v>
      </c>
      <c r="D190" s="382"/>
      <c r="E190" s="382"/>
      <c r="F190" s="383" t="s">
        <v>950</v>
      </c>
      <c r="G190" s="382"/>
      <c r="H190" s="382" t="s">
        <v>1035</v>
      </c>
      <c r="I190" s="382" t="s">
        <v>1032</v>
      </c>
      <c r="J190" s="384" t="s">
        <v>1033</v>
      </c>
      <c r="K190" s="385"/>
    </row>
    <row r="191" s="1" customFormat="1" ht="15" customHeight="1">
      <c r="B191" s="342"/>
      <c r="C191" s="378" t="s">
        <v>48</v>
      </c>
      <c r="D191" s="317"/>
      <c r="E191" s="317"/>
      <c r="F191" s="340" t="s">
        <v>944</v>
      </c>
      <c r="G191" s="317"/>
      <c r="H191" s="314" t="s">
        <v>1036</v>
      </c>
      <c r="I191" s="317" t="s">
        <v>1037</v>
      </c>
      <c r="J191" s="317"/>
      <c r="K191" s="365"/>
    </row>
    <row r="192" s="1" customFormat="1" ht="15" customHeight="1">
      <c r="B192" s="342"/>
      <c r="C192" s="378" t="s">
        <v>1038</v>
      </c>
      <c r="D192" s="317"/>
      <c r="E192" s="317"/>
      <c r="F192" s="340" t="s">
        <v>944</v>
      </c>
      <c r="G192" s="317"/>
      <c r="H192" s="317" t="s">
        <v>1039</v>
      </c>
      <c r="I192" s="317" t="s">
        <v>979</v>
      </c>
      <c r="J192" s="317"/>
      <c r="K192" s="365"/>
    </row>
    <row r="193" s="1" customFormat="1" ht="15" customHeight="1">
      <c r="B193" s="342"/>
      <c r="C193" s="378" t="s">
        <v>1040</v>
      </c>
      <c r="D193" s="317"/>
      <c r="E193" s="317"/>
      <c r="F193" s="340" t="s">
        <v>944</v>
      </c>
      <c r="G193" s="317"/>
      <c r="H193" s="317" t="s">
        <v>1041</v>
      </c>
      <c r="I193" s="317" t="s">
        <v>979</v>
      </c>
      <c r="J193" s="317"/>
      <c r="K193" s="365"/>
    </row>
    <row r="194" s="1" customFormat="1" ht="15" customHeight="1">
      <c r="B194" s="342"/>
      <c r="C194" s="378" t="s">
        <v>1042</v>
      </c>
      <c r="D194" s="317"/>
      <c r="E194" s="317"/>
      <c r="F194" s="340" t="s">
        <v>950</v>
      </c>
      <c r="G194" s="317"/>
      <c r="H194" s="317" t="s">
        <v>1043</v>
      </c>
      <c r="I194" s="317" t="s">
        <v>979</v>
      </c>
      <c r="J194" s="317"/>
      <c r="K194" s="365"/>
    </row>
    <row r="195" s="1" customFormat="1" ht="15" customHeight="1">
      <c r="B195" s="371"/>
      <c r="C195" s="386"/>
      <c r="D195" s="351"/>
      <c r="E195" s="351"/>
      <c r="F195" s="351"/>
      <c r="G195" s="351"/>
      <c r="H195" s="351"/>
      <c r="I195" s="351"/>
      <c r="J195" s="351"/>
      <c r="K195" s="372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53"/>
      <c r="C197" s="363"/>
      <c r="D197" s="363"/>
      <c r="E197" s="363"/>
      <c r="F197" s="373"/>
      <c r="G197" s="363"/>
      <c r="H197" s="363"/>
      <c r="I197" s="363"/>
      <c r="J197" s="363"/>
      <c r="K197" s="353"/>
    </row>
    <row r="198" s="1" customFormat="1" ht="18.75" customHeight="1">
      <c r="B198" s="325"/>
      <c r="C198" s="325"/>
      <c r="D198" s="325"/>
      <c r="E198" s="325"/>
      <c r="F198" s="325"/>
      <c r="G198" s="325"/>
      <c r="H198" s="325"/>
      <c r="I198" s="325"/>
      <c r="J198" s="325"/>
      <c r="K198" s="325"/>
    </row>
    <row r="199" s="1" customFormat="1" ht="13.5">
      <c r="B199" s="304"/>
      <c r="C199" s="305"/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1">
      <c r="B200" s="307"/>
      <c r="C200" s="308" t="s">
        <v>1044</v>
      </c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25.5" customHeight="1">
      <c r="B201" s="307"/>
      <c r="C201" s="387" t="s">
        <v>1045</v>
      </c>
      <c r="D201" s="387"/>
      <c r="E201" s="387"/>
      <c r="F201" s="387" t="s">
        <v>1046</v>
      </c>
      <c r="G201" s="388"/>
      <c r="H201" s="387" t="s">
        <v>1047</v>
      </c>
      <c r="I201" s="387"/>
      <c r="J201" s="387"/>
      <c r="K201" s="309"/>
    </row>
    <row r="202" s="1" customFormat="1" ht="5.25" customHeight="1">
      <c r="B202" s="342"/>
      <c r="C202" s="337"/>
      <c r="D202" s="337"/>
      <c r="E202" s="337"/>
      <c r="F202" s="337"/>
      <c r="G202" s="363"/>
      <c r="H202" s="337"/>
      <c r="I202" s="337"/>
      <c r="J202" s="337"/>
      <c r="K202" s="365"/>
    </row>
    <row r="203" s="1" customFormat="1" ht="15" customHeight="1">
      <c r="B203" s="342"/>
      <c r="C203" s="317" t="s">
        <v>1037</v>
      </c>
      <c r="D203" s="317"/>
      <c r="E203" s="317"/>
      <c r="F203" s="340" t="s">
        <v>49</v>
      </c>
      <c r="G203" s="317"/>
      <c r="H203" s="317" t="s">
        <v>1048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50</v>
      </c>
      <c r="G204" s="317"/>
      <c r="H204" s="317" t="s">
        <v>1049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53</v>
      </c>
      <c r="G205" s="317"/>
      <c r="H205" s="317" t="s">
        <v>1050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51</v>
      </c>
      <c r="G206" s="317"/>
      <c r="H206" s="317" t="s">
        <v>1051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 t="s">
        <v>52</v>
      </c>
      <c r="G207" s="317"/>
      <c r="H207" s="317" t="s">
        <v>1052</v>
      </c>
      <c r="I207" s="317"/>
      <c r="J207" s="317"/>
      <c r="K207" s="365"/>
    </row>
    <row r="208" s="1" customFormat="1" ht="15" customHeight="1">
      <c r="B208" s="342"/>
      <c r="C208" s="317"/>
      <c r="D208" s="317"/>
      <c r="E208" s="317"/>
      <c r="F208" s="340"/>
      <c r="G208" s="317"/>
      <c r="H208" s="317"/>
      <c r="I208" s="317"/>
      <c r="J208" s="317"/>
      <c r="K208" s="365"/>
    </row>
    <row r="209" s="1" customFormat="1" ht="15" customHeight="1">
      <c r="B209" s="342"/>
      <c r="C209" s="317" t="s">
        <v>991</v>
      </c>
      <c r="D209" s="317"/>
      <c r="E209" s="317"/>
      <c r="F209" s="340" t="s">
        <v>85</v>
      </c>
      <c r="G209" s="317"/>
      <c r="H209" s="317" t="s">
        <v>1053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886</v>
      </c>
      <c r="G210" s="317"/>
      <c r="H210" s="317" t="s">
        <v>887</v>
      </c>
      <c r="I210" s="317"/>
      <c r="J210" s="317"/>
      <c r="K210" s="365"/>
    </row>
    <row r="211" s="1" customFormat="1" ht="15" customHeight="1">
      <c r="B211" s="342"/>
      <c r="C211" s="317"/>
      <c r="D211" s="317"/>
      <c r="E211" s="317"/>
      <c r="F211" s="340" t="s">
        <v>884</v>
      </c>
      <c r="G211" s="317"/>
      <c r="H211" s="317" t="s">
        <v>1054</v>
      </c>
      <c r="I211" s="317"/>
      <c r="J211" s="317"/>
      <c r="K211" s="365"/>
    </row>
    <row r="212" s="1" customFormat="1" ht="15" customHeight="1">
      <c r="B212" s="389"/>
      <c r="C212" s="317"/>
      <c r="D212" s="317"/>
      <c r="E212" s="317"/>
      <c r="F212" s="340" t="s">
        <v>888</v>
      </c>
      <c r="G212" s="378"/>
      <c r="H212" s="369" t="s">
        <v>889</v>
      </c>
      <c r="I212" s="369"/>
      <c r="J212" s="369"/>
      <c r="K212" s="390"/>
    </row>
    <row r="213" s="1" customFormat="1" ht="15" customHeight="1">
      <c r="B213" s="389"/>
      <c r="C213" s="317"/>
      <c r="D213" s="317"/>
      <c r="E213" s="317"/>
      <c r="F213" s="340" t="s">
        <v>890</v>
      </c>
      <c r="G213" s="378"/>
      <c r="H213" s="369" t="s">
        <v>801</v>
      </c>
      <c r="I213" s="369"/>
      <c r="J213" s="369"/>
      <c r="K213" s="390"/>
    </row>
    <row r="214" s="1" customFormat="1" ht="15" customHeight="1">
      <c r="B214" s="389"/>
      <c r="C214" s="317"/>
      <c r="D214" s="317"/>
      <c r="E214" s="317"/>
      <c r="F214" s="340"/>
      <c r="G214" s="378"/>
      <c r="H214" s="369"/>
      <c r="I214" s="369"/>
      <c r="J214" s="369"/>
      <c r="K214" s="390"/>
    </row>
    <row r="215" s="1" customFormat="1" ht="15" customHeight="1">
      <c r="B215" s="389"/>
      <c r="C215" s="317" t="s">
        <v>1015</v>
      </c>
      <c r="D215" s="317"/>
      <c r="E215" s="317"/>
      <c r="F215" s="340">
        <v>1</v>
      </c>
      <c r="G215" s="378"/>
      <c r="H215" s="369" t="s">
        <v>1055</v>
      </c>
      <c r="I215" s="369"/>
      <c r="J215" s="369"/>
      <c r="K215" s="390"/>
    </row>
    <row r="216" s="1" customFormat="1" ht="15" customHeight="1">
      <c r="B216" s="389"/>
      <c r="C216" s="317"/>
      <c r="D216" s="317"/>
      <c r="E216" s="317"/>
      <c r="F216" s="340">
        <v>2</v>
      </c>
      <c r="G216" s="378"/>
      <c r="H216" s="369" t="s">
        <v>1056</v>
      </c>
      <c r="I216" s="369"/>
      <c r="J216" s="369"/>
      <c r="K216" s="390"/>
    </row>
    <row r="217" s="1" customFormat="1" ht="15" customHeight="1">
      <c r="B217" s="389"/>
      <c r="C217" s="317"/>
      <c r="D217" s="317"/>
      <c r="E217" s="317"/>
      <c r="F217" s="340">
        <v>3</v>
      </c>
      <c r="G217" s="378"/>
      <c r="H217" s="369" t="s">
        <v>1057</v>
      </c>
      <c r="I217" s="369"/>
      <c r="J217" s="369"/>
      <c r="K217" s="390"/>
    </row>
    <row r="218" s="1" customFormat="1" ht="15" customHeight="1">
      <c r="B218" s="389"/>
      <c r="C218" s="317"/>
      <c r="D218" s="317"/>
      <c r="E218" s="317"/>
      <c r="F218" s="340">
        <v>4</v>
      </c>
      <c r="G218" s="378"/>
      <c r="H218" s="369" t="s">
        <v>1058</v>
      </c>
      <c r="I218" s="369"/>
      <c r="J218" s="369"/>
      <c r="K218" s="390"/>
    </row>
    <row r="219" s="1" customFormat="1" ht="12.75" customHeight="1">
      <c r="B219" s="391"/>
      <c r="C219" s="392"/>
      <c r="D219" s="392"/>
      <c r="E219" s="392"/>
      <c r="F219" s="392"/>
      <c r="G219" s="392"/>
      <c r="H219" s="392"/>
      <c r="I219" s="392"/>
      <c r="J219" s="392"/>
      <c r="K219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2024-05-02T10:55:30Z</dcterms:created>
  <dcterms:modified xsi:type="dcterms:W3CDTF">2024-05-02T10:55:36Z</dcterms:modified>
</cp:coreProperties>
</file>